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" windowWidth="11352" windowHeight="9216"/>
  </bookViews>
  <sheets>
    <sheet name="Substantive procedures perf." sheetId="1" r:id="rId1"/>
    <sheet name="Sheet1" sheetId="2" r:id="rId2"/>
  </sheets>
  <definedNames>
    <definedName name="_xlnm.Print_Area" localSheetId="0">'Substantive procedures perf.'!$A$1:$M$71</definedName>
  </definedNames>
  <calcPr calcId="125725"/>
</workbook>
</file>

<file path=xl/calcChain.xml><?xml version="1.0" encoding="utf-8"?>
<calcChain xmlns="http://schemas.openxmlformats.org/spreadsheetml/2006/main">
  <c r="D53" i="1"/>
  <c r="D54" s="1"/>
  <c r="D55" s="1"/>
  <c r="D56" s="1"/>
  <c r="D52"/>
  <c r="D51"/>
  <c r="A49"/>
  <c r="A50" s="1"/>
  <c r="A51" s="1"/>
  <c r="A52" s="1"/>
  <c r="A53" s="1"/>
  <c r="A54" s="1"/>
  <c r="A55" s="1"/>
  <c r="A56" s="1"/>
  <c r="A48"/>
  <c r="A28"/>
  <c r="D31" l="1"/>
  <c r="D32" s="1"/>
  <c r="D33" s="1"/>
  <c r="D34" s="1"/>
  <c r="D35" s="1"/>
  <c r="D36" s="1"/>
  <c r="D37" s="1"/>
  <c r="D38" s="1"/>
  <c r="D39" s="1"/>
  <c r="D40" s="1"/>
  <c r="D41" l="1"/>
  <c r="D42" s="1"/>
  <c r="D43" s="1"/>
  <c r="D44" s="1"/>
  <c r="D45" s="1"/>
  <c r="D46" s="1"/>
  <c r="D47" s="1"/>
  <c r="D48" s="1"/>
  <c r="D49" s="1"/>
  <c r="D50" s="1"/>
  <c r="A29" l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E57" l="1"/>
  <c r="F66" s="1"/>
  <c r="F69" l="1"/>
  <c r="F65"/>
  <c r="L57"/>
  <c r="F67" s="1"/>
  <c r="F68" l="1"/>
  <c r="F70" s="1"/>
  <c r="I71" l="1"/>
  <c r="F71" s="1"/>
</calcChain>
</file>

<file path=xl/sharedStrings.xml><?xml version="1.0" encoding="utf-8"?>
<sst xmlns="http://schemas.openxmlformats.org/spreadsheetml/2006/main" count="160" uniqueCount="99">
  <si>
    <t>AUDITED COMPONENT</t>
  </si>
  <si>
    <t>Date</t>
  </si>
  <si>
    <t>Details</t>
  </si>
  <si>
    <t>Transaction details</t>
  </si>
  <si>
    <t>References to manual working papers</t>
  </si>
  <si>
    <t>Tickmark legend:</t>
  </si>
  <si>
    <t>Tested and found correct:</t>
  </si>
  <si>
    <t>Tested and found not correct:</t>
  </si>
  <si>
    <t>No.</t>
  </si>
  <si>
    <t xml:space="preserve">References to evidence </t>
  </si>
  <si>
    <t>Documents verified</t>
  </si>
  <si>
    <t>$</t>
  </si>
  <si>
    <t>Audit programs</t>
  </si>
  <si>
    <t>Totals</t>
  </si>
  <si>
    <t>POPULATION</t>
  </si>
  <si>
    <t>PLANNING MATERIALITY</t>
  </si>
  <si>
    <t>Reference to exceptions raised (for each procedure)</t>
  </si>
  <si>
    <t>List of audit programs to be performed for the sample selected</t>
  </si>
  <si>
    <t>EVALUATION OF AUDIT TEST RESULTS</t>
  </si>
  <si>
    <t xml:space="preserve">SAMPLE SIZE* </t>
  </si>
  <si>
    <t xml:space="preserve">TOTAL ACCOUNT BALANCE </t>
  </si>
  <si>
    <t>Transaction Amount                 ($)</t>
  </si>
  <si>
    <t xml:space="preserve">Amounts of errors / misstatements         ($)                               </t>
  </si>
  <si>
    <t xml:space="preserve">DPF 2.8 SUBSTANTIVE AUDIT PROCEDURES PERFORMANCE </t>
  </si>
  <si>
    <t>Other income</t>
  </si>
  <si>
    <t xml:space="preserve">Have been recorded against the appropriate accounts
</t>
  </si>
  <si>
    <t xml:space="preserve">The type of revenue collected is in line with the legal mandate of the entity
</t>
  </si>
  <si>
    <t xml:space="preserve">The receipt has been recorded in the ledger
</t>
  </si>
  <si>
    <t xml:space="preserve">Have been recorded at the correct amount
</t>
  </si>
  <si>
    <t>Have been banked</t>
  </si>
  <si>
    <t>ERV No.</t>
  </si>
  <si>
    <t>2 December 2xx0</t>
  </si>
  <si>
    <t>IMPREST RECOVERY</t>
  </si>
  <si>
    <t>11 February 2xx1</t>
  </si>
  <si>
    <t>22 September 2xx0</t>
  </si>
  <si>
    <t>24 January 2xx1</t>
  </si>
  <si>
    <t>HOUSE RENT SEPT 2xx0</t>
  </si>
  <si>
    <t>HOUSE RENT MARCH 2xx1</t>
  </si>
  <si>
    <t>18 November 2xx0</t>
  </si>
  <si>
    <t>SALES OF TENDER DOCUMENT</t>
  </si>
  <si>
    <t>PRESS A</t>
  </si>
  <si>
    <t>9 August 2xx0</t>
  </si>
  <si>
    <t>18 May 2xx1</t>
  </si>
  <si>
    <t>PRESS C</t>
  </si>
  <si>
    <t>12 October 2xx0</t>
  </si>
  <si>
    <t>4 June 2xx1</t>
  </si>
  <si>
    <t>PRESS A DSM</t>
  </si>
  <si>
    <t>KOROGWE TTC</t>
  </si>
  <si>
    <t>MOROGORO TTC</t>
  </si>
  <si>
    <t>31 March 2xx1</t>
  </si>
  <si>
    <t>MPWAPWA T.T.C</t>
  </si>
  <si>
    <t>TANDALA  TC</t>
  </si>
  <si>
    <t>ARUSHA SCHOOL</t>
  </si>
  <si>
    <t>KOROGWE T T C</t>
  </si>
  <si>
    <t>BUTIMBA TTC</t>
  </si>
  <si>
    <t>KASULU TTC</t>
  </si>
  <si>
    <t>KATOKE TTC</t>
  </si>
  <si>
    <t xml:space="preserve">24 January 2xx1 </t>
  </si>
  <si>
    <t>SONGEA TTC</t>
  </si>
  <si>
    <t>KLERRUU.TTC</t>
  </si>
  <si>
    <t>ILALA</t>
  </si>
  <si>
    <t>ERVs / receipts</t>
  </si>
  <si>
    <t xml:space="preserve">For a sample of ERVs / receipts confirm that: 
</t>
  </si>
  <si>
    <t>Transaction recorded incorrectly as $215.81</t>
  </si>
  <si>
    <t>Transaction recorded incorrectly as $68.40</t>
  </si>
  <si>
    <t>ERVs, receipts</t>
  </si>
  <si>
    <t>Notes</t>
  </si>
  <si>
    <r>
      <t xml:space="preserve">Total account balance audited </t>
    </r>
    <r>
      <rPr>
        <b/>
        <sz val="11"/>
        <rFont val="Arial"/>
        <family val="2"/>
      </rPr>
      <t>(A)</t>
    </r>
  </si>
  <si>
    <r>
      <t xml:space="preserve">Total value of transactions tested </t>
    </r>
    <r>
      <rPr>
        <b/>
        <sz val="11"/>
        <rFont val="Arial"/>
        <family val="2"/>
      </rPr>
      <t>(B)</t>
    </r>
  </si>
  <si>
    <r>
      <t xml:space="preserve">Total value of actual errors and misstatements </t>
    </r>
    <r>
      <rPr>
        <b/>
        <sz val="11"/>
        <rFont val="Arial"/>
        <family val="2"/>
      </rPr>
      <t>(C)</t>
    </r>
  </si>
  <si>
    <r>
      <t xml:space="preserve">Projected errors / misstatements for the entire population </t>
    </r>
    <r>
      <rPr>
        <b/>
        <sz val="11"/>
        <rFont val="Arial"/>
        <family val="2"/>
      </rPr>
      <t>D=(C/BxA)</t>
    </r>
  </si>
  <si>
    <r>
      <t xml:space="preserve">Tolerable errors / misstatements </t>
    </r>
    <r>
      <rPr>
        <b/>
        <sz val="11"/>
        <rFont val="Arial"/>
        <family val="2"/>
      </rPr>
      <t>(E)</t>
    </r>
    <r>
      <rPr>
        <sz val="11"/>
        <rFont val="Arial"/>
        <family val="2"/>
      </rPr>
      <t xml:space="preserve"> </t>
    </r>
  </si>
  <si>
    <r>
      <t xml:space="preserve">Tolerable - projected errors / misstatements </t>
    </r>
    <r>
      <rPr>
        <b/>
        <sz val="11"/>
        <rFont val="Arial"/>
        <family val="2"/>
      </rPr>
      <t>(F)</t>
    </r>
  </si>
  <si>
    <r>
      <t xml:space="preserve">Minimum recommended additional sample items to be selected </t>
    </r>
    <r>
      <rPr>
        <b/>
        <sz val="11"/>
        <rFont val="Arial"/>
        <family val="2"/>
      </rPr>
      <t>(G)</t>
    </r>
    <r>
      <rPr>
        <sz val="11"/>
        <rFont val="Arial"/>
        <family val="2"/>
      </rPr>
      <t>:</t>
    </r>
  </si>
  <si>
    <t>Refer to DPF 2.11 Audit query - Other income</t>
  </si>
  <si>
    <t>Auditee:</t>
  </si>
  <si>
    <t>Ministry of Education</t>
  </si>
  <si>
    <t>Reviewed by:</t>
  </si>
  <si>
    <t>Name</t>
  </si>
  <si>
    <t>Rank</t>
  </si>
  <si>
    <t>Period end:</t>
  </si>
  <si>
    <t>30 June 2xx1</t>
  </si>
  <si>
    <t>Level 1</t>
  </si>
  <si>
    <t>E Tiluna</t>
  </si>
  <si>
    <t>Team leader</t>
  </si>
  <si>
    <t>30 August 2xx1</t>
  </si>
  <si>
    <t>Prepared by:</t>
  </si>
  <si>
    <t>Level 2</t>
  </si>
  <si>
    <t>E Solangani</t>
  </si>
  <si>
    <t>Audit manager</t>
  </si>
  <si>
    <t>15 September 2xx1</t>
  </si>
  <si>
    <t>Rank:</t>
  </si>
  <si>
    <t>Auditor II</t>
  </si>
  <si>
    <t>Level 3</t>
  </si>
  <si>
    <t>Date:</t>
  </si>
  <si>
    <t>21 August 2xx1</t>
  </si>
  <si>
    <t>G Morgana</t>
  </si>
  <si>
    <t>N/a</t>
  </si>
  <si>
    <t xml:space="preserve">DPF 2.15.2 - DPF 2.15.8 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</si>
</sst>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[$-409]d\-mmm\-yy;@"/>
  </numFmts>
  <fonts count="12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i/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name val="Trebuchet MS"/>
      <family val="2"/>
    </font>
    <font>
      <b/>
      <i/>
      <sz val="11"/>
      <color indexed="10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vertical="center"/>
    </xf>
    <xf numFmtId="0" fontId="4" fillId="4" borderId="6" xfId="0" applyFont="1" applyFill="1" applyBorder="1"/>
    <xf numFmtId="0" fontId="4" fillId="4" borderId="33" xfId="0" applyFont="1" applyFill="1" applyBorder="1"/>
    <xf numFmtId="0" fontId="2" fillId="4" borderId="33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4" borderId="0" xfId="0" applyFont="1" applyFill="1" applyBorder="1"/>
    <xf numFmtId="0" fontId="2" fillId="4" borderId="9" xfId="0" applyFont="1" applyFill="1" applyBorder="1"/>
    <xf numFmtId="0" fontId="2" fillId="0" borderId="0" xfId="0" applyFont="1" applyBorder="1" applyAlignment="1">
      <alignment vertical="top" wrapText="1"/>
    </xf>
    <xf numFmtId="0" fontId="5" fillId="0" borderId="25" xfId="0" applyFont="1" applyBorder="1" applyAlignment="1">
      <alignment wrapText="1"/>
    </xf>
    <xf numFmtId="0" fontId="2" fillId="4" borderId="10" xfId="0" applyFont="1" applyFill="1" applyBorder="1"/>
    <xf numFmtId="0" fontId="2" fillId="4" borderId="34" xfId="0" applyFont="1" applyFill="1" applyBorder="1"/>
    <xf numFmtId="0" fontId="2" fillId="4" borderId="11" xfId="0" applyFont="1" applyFill="1" applyBorder="1"/>
    <xf numFmtId="4" fontId="2" fillId="0" borderId="0" xfId="0" applyNumberFormat="1" applyFont="1" applyBorder="1" applyAlignment="1">
      <alignment wrapText="1"/>
    </xf>
    <xf numFmtId="0" fontId="2" fillId="3" borderId="0" xfId="0" applyFont="1" applyFill="1" applyBorder="1"/>
    <xf numFmtId="0" fontId="2" fillId="3" borderId="0" xfId="0" applyFont="1" applyFill="1"/>
    <xf numFmtId="0" fontId="3" fillId="0" borderId="0" xfId="0" applyFont="1"/>
    <xf numFmtId="0" fontId="2" fillId="0" borderId="0" xfId="0" applyFont="1" applyBorder="1" applyAlignment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indent="1"/>
    </xf>
    <xf numFmtId="0" fontId="3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4" fontId="2" fillId="3" borderId="2" xfId="1" applyNumberFormat="1" applyFont="1" applyFill="1" applyBorder="1" applyAlignment="1">
      <alignment horizontal="right" vertical="top"/>
    </xf>
    <xf numFmtId="43" fontId="2" fillId="3" borderId="2" xfId="1" applyFont="1" applyFill="1" applyBorder="1" applyAlignment="1">
      <alignment horizontal="left" vertical="top" wrapText="1"/>
    </xf>
    <xf numFmtId="0" fontId="8" fillId="0" borderId="2" xfId="0" applyNumberFormat="1" applyFont="1" applyBorder="1" applyAlignment="1">
      <alignment wrapText="1"/>
    </xf>
    <xf numFmtId="0" fontId="2" fillId="0" borderId="2" xfId="0" applyFont="1" applyBorder="1"/>
    <xf numFmtId="4" fontId="2" fillId="0" borderId="26" xfId="0" applyNumberFormat="1" applyFont="1" applyBorder="1"/>
    <xf numFmtId="0" fontId="2" fillId="0" borderId="2" xfId="0" applyFont="1" applyBorder="1" applyAlignment="1">
      <alignment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/>
    </xf>
    <xf numFmtId="4" fontId="2" fillId="0" borderId="13" xfId="0" applyNumberFormat="1" applyFont="1" applyBorder="1"/>
    <xf numFmtId="0" fontId="2" fillId="0" borderId="1" xfId="0" applyNumberFormat="1" applyFont="1" applyFill="1" applyBorder="1" applyAlignment="1">
      <alignment wrapText="1"/>
    </xf>
    <xf numFmtId="0" fontId="2" fillId="3" borderId="1" xfId="0" applyNumberFormat="1" applyFont="1" applyFill="1" applyBorder="1" applyAlignment="1">
      <alignment horizontal="left"/>
    </xf>
    <xf numFmtId="0" fontId="2" fillId="3" borderId="13" xfId="0" applyNumberFormat="1" applyFont="1" applyFill="1" applyBorder="1" applyAlignment="1">
      <alignment horizontal="left" wrapText="1"/>
    </xf>
    <xf numFmtId="0" fontId="2" fillId="3" borderId="1" xfId="0" applyNumberFormat="1" applyFont="1" applyFill="1" applyBorder="1" applyAlignment="1">
      <alignment horizontal="left" wrapText="1"/>
    </xf>
    <xf numFmtId="0" fontId="2" fillId="3" borderId="2" xfId="0" applyNumberFormat="1" applyFont="1" applyFill="1" applyBorder="1" applyAlignment="1">
      <alignment horizontal="left" wrapText="1"/>
    </xf>
    <xf numFmtId="4" fontId="2" fillId="3" borderId="2" xfId="0" applyNumberFormat="1" applyFont="1" applyFill="1" applyBorder="1" applyAlignment="1">
      <alignment horizontal="right"/>
    </xf>
    <xf numFmtId="4" fontId="2" fillId="3" borderId="1" xfId="1" applyNumberFormat="1" applyFont="1" applyFill="1" applyBorder="1" applyAlignment="1">
      <alignment horizontal="right"/>
    </xf>
    <xf numFmtId="4" fontId="2" fillId="3" borderId="28" xfId="0" applyNumberFormat="1" applyFont="1" applyFill="1" applyBorder="1" applyAlignment="1">
      <alignment horizontal="right" wrapText="1"/>
    </xf>
    <xf numFmtId="4" fontId="2" fillId="3" borderId="15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/>
    <xf numFmtId="4" fontId="2" fillId="3" borderId="1" xfId="0" applyNumberFormat="1" applyFont="1" applyFill="1" applyBorder="1" applyAlignment="1">
      <alignment horizontal="right"/>
    </xf>
    <xf numFmtId="0" fontId="2" fillId="3" borderId="13" xfId="0" applyNumberFormat="1" applyFont="1" applyFill="1" applyBorder="1" applyAlignment="1">
      <alignment horizontal="left"/>
    </xf>
    <xf numFmtId="4" fontId="2" fillId="3" borderId="1" xfId="0" applyNumberFormat="1" applyFont="1" applyFill="1" applyBorder="1" applyAlignment="1">
      <alignment horizontal="right" wrapText="1"/>
    </xf>
    <xf numFmtId="0" fontId="2" fillId="3" borderId="0" xfId="0" applyFont="1" applyFill="1" applyAlignment="1">
      <alignment horizontal="left" wrapText="1"/>
    </xf>
    <xf numFmtId="4" fontId="2" fillId="3" borderId="0" xfId="0" applyNumberFormat="1" applyFont="1" applyFill="1" applyAlignment="1">
      <alignment horizontal="right"/>
    </xf>
    <xf numFmtId="0" fontId="2" fillId="0" borderId="30" xfId="0" applyFont="1" applyBorder="1" applyAlignment="1">
      <alignment wrapText="1"/>
    </xf>
    <xf numFmtId="4" fontId="3" fillId="0" borderId="31" xfId="0" applyNumberFormat="1" applyFont="1" applyBorder="1" applyAlignment="1">
      <alignment horizontal="right" vertical="top" wrapText="1"/>
    </xf>
    <xf numFmtId="0" fontId="2" fillId="2" borderId="31" xfId="0" applyFont="1" applyFill="1" applyBorder="1" applyAlignment="1">
      <alignment horizontal="left" vertical="top" wrapText="1"/>
    </xf>
    <xf numFmtId="0" fontId="2" fillId="2" borderId="31" xfId="0" applyFont="1" applyFill="1" applyBorder="1"/>
    <xf numFmtId="4" fontId="3" fillId="0" borderId="41" xfId="0" applyNumberFormat="1" applyFont="1" applyBorder="1" applyAlignment="1">
      <alignment horizontal="right" vertical="top" wrapText="1"/>
    </xf>
    <xf numFmtId="0" fontId="2" fillId="0" borderId="26" xfId="0" applyFont="1" applyBorder="1"/>
    <xf numFmtId="0" fontId="2" fillId="0" borderId="13" xfId="0" applyFont="1" applyBorder="1"/>
    <xf numFmtId="43" fontId="3" fillId="0" borderId="0" xfId="0" applyNumberFormat="1" applyFont="1"/>
    <xf numFmtId="0" fontId="2" fillId="0" borderId="0" xfId="0" applyFont="1" applyFill="1" applyBorder="1"/>
    <xf numFmtId="0" fontId="3" fillId="0" borderId="0" xfId="0" applyFont="1" applyAlignment="1">
      <alignment horizontal="center"/>
    </xf>
    <xf numFmtId="4" fontId="2" fillId="3" borderId="22" xfId="0" applyNumberFormat="1" applyFont="1" applyFill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0" fontId="3" fillId="0" borderId="0" xfId="0" quotePrefix="1" applyFont="1" applyFill="1" applyBorder="1" applyAlignment="1">
      <alignment horizontal="center"/>
    </xf>
    <xf numFmtId="4" fontId="2" fillId="0" borderId="32" xfId="0" applyNumberFormat="1" applyFont="1" applyBorder="1" applyAlignment="1">
      <alignment horizontal="center"/>
    </xf>
    <xf numFmtId="4" fontId="6" fillId="0" borderId="19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10" fillId="0" borderId="42" xfId="0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0" fontId="10" fillId="0" borderId="43" xfId="0" applyFont="1" applyBorder="1" applyAlignment="1">
      <alignment horizontal="center" vertical="top" wrapText="1"/>
    </xf>
    <xf numFmtId="0" fontId="10" fillId="0" borderId="44" xfId="0" applyFont="1" applyBorder="1" applyAlignment="1">
      <alignment horizontal="center" vertical="top" wrapText="1"/>
    </xf>
    <xf numFmtId="0" fontId="1" fillId="0" borderId="45" xfId="0" applyFont="1" applyBorder="1" applyAlignment="1">
      <alignment horizontal="center" vertical="top" wrapText="1"/>
    </xf>
    <xf numFmtId="0" fontId="10" fillId="0" borderId="45" xfId="0" applyFont="1" applyBorder="1" applyAlignment="1">
      <alignment horizontal="center" vertical="top" wrapText="1"/>
    </xf>
    <xf numFmtId="0" fontId="1" fillId="0" borderId="45" xfId="0" applyFont="1" applyBorder="1" applyAlignment="1">
      <alignment vertical="top" wrapText="1"/>
    </xf>
    <xf numFmtId="0" fontId="1" fillId="0" borderId="42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2" fillId="5" borderId="0" xfId="0" applyFont="1" applyFill="1"/>
    <xf numFmtId="0" fontId="2" fillId="3" borderId="1" xfId="0" applyFont="1" applyFill="1" applyBorder="1"/>
    <xf numFmtId="4" fontId="2" fillId="3" borderId="13" xfId="0" applyNumberFormat="1" applyFont="1" applyFill="1" applyBorder="1"/>
    <xf numFmtId="0" fontId="2" fillId="3" borderId="1" xfId="0" applyNumberFormat="1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9" xfId="0" applyFont="1" applyBorder="1" applyAlignment="1">
      <alignment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/>
    <xf numFmtId="0" fontId="3" fillId="0" borderId="15" xfId="0" applyFont="1" applyBorder="1" applyAlignment="1"/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/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3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left" vertical="top"/>
    </xf>
    <xf numFmtId="0" fontId="2" fillId="0" borderId="35" xfId="0" applyFont="1" applyBorder="1" applyAlignment="1">
      <alignment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left" vertical="top"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164" fontId="3" fillId="0" borderId="26" xfId="0" applyNumberFormat="1" applyFont="1" applyBorder="1" applyAlignment="1">
      <alignment horizontal="left" vertical="top"/>
    </xf>
    <xf numFmtId="0" fontId="2" fillId="0" borderId="27" xfId="0" applyFont="1" applyBorder="1" applyAlignment="1"/>
    <xf numFmtId="0" fontId="2" fillId="0" borderId="28" xfId="0" applyFont="1" applyBorder="1" applyAlignment="1"/>
    <xf numFmtId="0" fontId="2" fillId="0" borderId="18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4" fontId="2" fillId="0" borderId="13" xfId="0" applyNumberFormat="1" applyFont="1" applyBorder="1" applyAlignment="1">
      <alignment wrapText="1"/>
    </xf>
    <xf numFmtId="4" fontId="2" fillId="0" borderId="14" xfId="0" applyNumberFormat="1" applyFont="1" applyBorder="1" applyAlignment="1">
      <alignment wrapText="1"/>
    </xf>
    <xf numFmtId="4" fontId="2" fillId="0" borderId="15" xfId="0" applyNumberFormat="1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862257</xdr:colOff>
      <xdr:row>12</xdr:row>
      <xdr:rowOff>132496</xdr:rowOff>
    </xdr:from>
    <xdr:to>
      <xdr:col>11</xdr:col>
      <xdr:colOff>998782</xdr:colOff>
      <xdr:row>13</xdr:row>
      <xdr:rowOff>76078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94334" y="945784"/>
          <a:ext cx="13652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29</xdr:row>
      <xdr:rowOff>1</xdr:rowOff>
    </xdr:from>
    <xdr:to>
      <xdr:col>6</xdr:col>
      <xdr:colOff>150813</xdr:colOff>
      <xdr:row>29</xdr:row>
      <xdr:rowOff>119063</xdr:rowOff>
    </xdr:to>
    <xdr:pic>
      <xdr:nvPicPr>
        <xdr:cNvPr id="3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9" y="5008564"/>
          <a:ext cx="150812" cy="1190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1</xdr:colOff>
      <xdr:row>29</xdr:row>
      <xdr:rowOff>1</xdr:rowOff>
    </xdr:from>
    <xdr:to>
      <xdr:col>7</xdr:col>
      <xdr:colOff>150813</xdr:colOff>
      <xdr:row>29</xdr:row>
      <xdr:rowOff>119063</xdr:rowOff>
    </xdr:to>
    <xdr:pic>
      <xdr:nvPicPr>
        <xdr:cNvPr id="3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4" y="5008564"/>
          <a:ext cx="150812" cy="1190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29</xdr:row>
      <xdr:rowOff>0</xdr:rowOff>
    </xdr:from>
    <xdr:to>
      <xdr:col>8</xdr:col>
      <xdr:colOff>180975</xdr:colOff>
      <xdr:row>29</xdr:row>
      <xdr:rowOff>142875</xdr:rowOff>
    </xdr:to>
    <xdr:pic>
      <xdr:nvPicPr>
        <xdr:cNvPr id="3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83569" y="5977759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29</xdr:row>
      <xdr:rowOff>0</xdr:rowOff>
    </xdr:from>
    <xdr:to>
      <xdr:col>10</xdr:col>
      <xdr:colOff>180975</xdr:colOff>
      <xdr:row>29</xdr:row>
      <xdr:rowOff>142875</xdr:rowOff>
    </xdr:to>
    <xdr:pic>
      <xdr:nvPicPr>
        <xdr:cNvPr id="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4276" y="5977759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30</xdr:row>
      <xdr:rowOff>1</xdr:rowOff>
    </xdr:from>
    <xdr:to>
      <xdr:col>6</xdr:col>
      <xdr:colOff>150813</xdr:colOff>
      <xdr:row>30</xdr:row>
      <xdr:rowOff>119063</xdr:rowOff>
    </xdr:to>
    <xdr:pic>
      <xdr:nvPicPr>
        <xdr:cNvPr id="3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9" y="5183189"/>
          <a:ext cx="150812" cy="1190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30</xdr:row>
      <xdr:rowOff>0</xdr:rowOff>
    </xdr:from>
    <xdr:to>
      <xdr:col>7</xdr:col>
      <xdr:colOff>158750</xdr:colOff>
      <xdr:row>30</xdr:row>
      <xdr:rowOff>125329</xdr:rowOff>
    </xdr:to>
    <xdr:pic>
      <xdr:nvPicPr>
        <xdr:cNvPr id="3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3" y="5183188"/>
          <a:ext cx="158750" cy="1253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30</xdr:row>
      <xdr:rowOff>0</xdr:rowOff>
    </xdr:from>
    <xdr:to>
      <xdr:col>8</xdr:col>
      <xdr:colOff>180975</xdr:colOff>
      <xdr:row>30</xdr:row>
      <xdr:rowOff>142875</xdr:rowOff>
    </xdr:to>
    <xdr:pic>
      <xdr:nvPicPr>
        <xdr:cNvPr id="3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83569" y="6299638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30</xdr:row>
      <xdr:rowOff>6569</xdr:rowOff>
    </xdr:from>
    <xdr:to>
      <xdr:col>10</xdr:col>
      <xdr:colOff>180975</xdr:colOff>
      <xdr:row>30</xdr:row>
      <xdr:rowOff>149444</xdr:rowOff>
    </xdr:to>
    <xdr:pic>
      <xdr:nvPicPr>
        <xdr:cNvPr id="3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4276" y="6306207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31</xdr:row>
      <xdr:rowOff>1</xdr:rowOff>
    </xdr:from>
    <xdr:to>
      <xdr:col>6</xdr:col>
      <xdr:colOff>142875</xdr:colOff>
      <xdr:row>31</xdr:row>
      <xdr:rowOff>112797</xdr:rowOff>
    </xdr:to>
    <xdr:pic>
      <xdr:nvPicPr>
        <xdr:cNvPr id="4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8" y="5341939"/>
          <a:ext cx="142875" cy="11279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31</xdr:row>
      <xdr:rowOff>1</xdr:rowOff>
    </xdr:from>
    <xdr:to>
      <xdr:col>7</xdr:col>
      <xdr:colOff>160867</xdr:colOff>
      <xdr:row>31</xdr:row>
      <xdr:rowOff>127001</xdr:rowOff>
    </xdr:to>
    <xdr:pic>
      <xdr:nvPicPr>
        <xdr:cNvPr id="4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3" y="5341939"/>
          <a:ext cx="160867" cy="127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31</xdr:row>
      <xdr:rowOff>0</xdr:rowOff>
    </xdr:from>
    <xdr:to>
      <xdr:col>8</xdr:col>
      <xdr:colOff>180975</xdr:colOff>
      <xdr:row>31</xdr:row>
      <xdr:rowOff>142875</xdr:rowOff>
    </xdr:to>
    <xdr:pic>
      <xdr:nvPicPr>
        <xdr:cNvPr id="4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83569" y="6463862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180975</xdr:colOff>
      <xdr:row>31</xdr:row>
      <xdr:rowOff>142875</xdr:rowOff>
    </xdr:to>
    <xdr:pic>
      <xdr:nvPicPr>
        <xdr:cNvPr id="4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4276" y="6463862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32</xdr:row>
      <xdr:rowOff>0</xdr:rowOff>
    </xdr:from>
    <xdr:to>
      <xdr:col>6</xdr:col>
      <xdr:colOff>134937</xdr:colOff>
      <xdr:row>32</xdr:row>
      <xdr:rowOff>106529</xdr:rowOff>
    </xdr:to>
    <xdr:pic>
      <xdr:nvPicPr>
        <xdr:cNvPr id="4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8" y="5500688"/>
          <a:ext cx="134937" cy="1065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32</xdr:row>
      <xdr:rowOff>0</xdr:rowOff>
    </xdr:from>
    <xdr:to>
      <xdr:col>7</xdr:col>
      <xdr:colOff>180975</xdr:colOff>
      <xdr:row>32</xdr:row>
      <xdr:rowOff>142875</xdr:rowOff>
    </xdr:to>
    <xdr:pic>
      <xdr:nvPicPr>
        <xdr:cNvPr id="4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3" y="5500688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180975</xdr:colOff>
      <xdr:row>32</xdr:row>
      <xdr:rowOff>142875</xdr:rowOff>
    </xdr:to>
    <xdr:pic>
      <xdr:nvPicPr>
        <xdr:cNvPr id="4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4276" y="6628086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33</xdr:row>
      <xdr:rowOff>1</xdr:rowOff>
    </xdr:from>
    <xdr:to>
      <xdr:col>6</xdr:col>
      <xdr:colOff>150813</xdr:colOff>
      <xdr:row>33</xdr:row>
      <xdr:rowOff>119063</xdr:rowOff>
    </xdr:to>
    <xdr:pic>
      <xdr:nvPicPr>
        <xdr:cNvPr id="4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9" y="5659439"/>
          <a:ext cx="150812" cy="1190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444499</xdr:colOff>
      <xdr:row>32</xdr:row>
      <xdr:rowOff>7938</xdr:rowOff>
    </xdr:from>
    <xdr:to>
      <xdr:col>8</xdr:col>
      <xdr:colOff>180974</xdr:colOff>
      <xdr:row>32</xdr:row>
      <xdr:rowOff>150813</xdr:rowOff>
    </xdr:to>
    <xdr:pic>
      <xdr:nvPicPr>
        <xdr:cNvPr id="5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20062" y="5508626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34</xdr:row>
      <xdr:rowOff>5475</xdr:rowOff>
    </xdr:from>
    <xdr:to>
      <xdr:col>6</xdr:col>
      <xdr:colOff>150813</xdr:colOff>
      <xdr:row>34</xdr:row>
      <xdr:rowOff>119975</xdr:rowOff>
    </xdr:to>
    <xdr:pic>
      <xdr:nvPicPr>
        <xdr:cNvPr id="5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9" y="5823663"/>
          <a:ext cx="150812" cy="114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1</xdr:colOff>
      <xdr:row>34</xdr:row>
      <xdr:rowOff>5475</xdr:rowOff>
    </xdr:from>
    <xdr:to>
      <xdr:col>7</xdr:col>
      <xdr:colOff>160067</xdr:colOff>
      <xdr:row>34</xdr:row>
      <xdr:rowOff>127001</xdr:rowOff>
    </xdr:to>
    <xdr:pic>
      <xdr:nvPicPr>
        <xdr:cNvPr id="5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4" y="5823663"/>
          <a:ext cx="160066" cy="1215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164224</xdr:rowOff>
    </xdr:from>
    <xdr:to>
      <xdr:col>8</xdr:col>
      <xdr:colOff>180975</xdr:colOff>
      <xdr:row>34</xdr:row>
      <xdr:rowOff>142875</xdr:rowOff>
    </xdr:to>
    <xdr:pic>
      <xdr:nvPicPr>
        <xdr:cNvPr id="5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83569" y="6956534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33</xdr:row>
      <xdr:rowOff>164224</xdr:rowOff>
    </xdr:from>
    <xdr:to>
      <xdr:col>10</xdr:col>
      <xdr:colOff>180975</xdr:colOff>
      <xdr:row>34</xdr:row>
      <xdr:rowOff>142875</xdr:rowOff>
    </xdr:to>
    <xdr:pic>
      <xdr:nvPicPr>
        <xdr:cNvPr id="5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4276" y="6956534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35</xdr:row>
      <xdr:rowOff>1</xdr:rowOff>
    </xdr:from>
    <xdr:to>
      <xdr:col>6</xdr:col>
      <xdr:colOff>150813</xdr:colOff>
      <xdr:row>35</xdr:row>
      <xdr:rowOff>119063</xdr:rowOff>
    </xdr:to>
    <xdr:pic>
      <xdr:nvPicPr>
        <xdr:cNvPr id="5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9" y="5976939"/>
          <a:ext cx="150812" cy="1190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16342</xdr:colOff>
      <xdr:row>37</xdr:row>
      <xdr:rowOff>35019</xdr:rowOff>
    </xdr:from>
    <xdr:to>
      <xdr:col>7</xdr:col>
      <xdr:colOff>163771</xdr:colOff>
      <xdr:row>37</xdr:row>
      <xdr:rowOff>150813</xdr:rowOff>
    </xdr:to>
    <xdr:pic>
      <xdr:nvPicPr>
        <xdr:cNvPr id="5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10123" y="8905175"/>
          <a:ext cx="147429" cy="11579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35</xdr:row>
      <xdr:rowOff>0</xdr:rowOff>
    </xdr:from>
    <xdr:to>
      <xdr:col>8</xdr:col>
      <xdr:colOff>180975</xdr:colOff>
      <xdr:row>35</xdr:row>
      <xdr:rowOff>142875</xdr:rowOff>
    </xdr:to>
    <xdr:pic>
      <xdr:nvPicPr>
        <xdr:cNvPr id="5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83569" y="7120759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180975</xdr:colOff>
      <xdr:row>35</xdr:row>
      <xdr:rowOff>142875</xdr:rowOff>
    </xdr:to>
    <xdr:pic>
      <xdr:nvPicPr>
        <xdr:cNvPr id="5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4276" y="7120759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36</xdr:row>
      <xdr:rowOff>0</xdr:rowOff>
    </xdr:from>
    <xdr:to>
      <xdr:col>6</xdr:col>
      <xdr:colOff>158751</xdr:colOff>
      <xdr:row>36</xdr:row>
      <xdr:rowOff>125329</xdr:rowOff>
    </xdr:to>
    <xdr:pic>
      <xdr:nvPicPr>
        <xdr:cNvPr id="6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9" y="6135688"/>
          <a:ext cx="158750" cy="1253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36</xdr:row>
      <xdr:rowOff>0</xdr:rowOff>
    </xdr:from>
    <xdr:to>
      <xdr:col>10</xdr:col>
      <xdr:colOff>180975</xdr:colOff>
      <xdr:row>36</xdr:row>
      <xdr:rowOff>142875</xdr:rowOff>
    </xdr:to>
    <xdr:pic>
      <xdr:nvPicPr>
        <xdr:cNvPr id="6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4276" y="7284983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37</xdr:row>
      <xdr:rowOff>0</xdr:rowOff>
    </xdr:from>
    <xdr:to>
      <xdr:col>6</xdr:col>
      <xdr:colOff>158751</xdr:colOff>
      <xdr:row>37</xdr:row>
      <xdr:rowOff>125329</xdr:rowOff>
    </xdr:to>
    <xdr:pic>
      <xdr:nvPicPr>
        <xdr:cNvPr id="6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9" y="6294438"/>
          <a:ext cx="158750" cy="1253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7469</xdr:colOff>
      <xdr:row>35</xdr:row>
      <xdr:rowOff>19144</xdr:rowOff>
    </xdr:from>
    <xdr:to>
      <xdr:col>7</xdr:col>
      <xdr:colOff>150812</xdr:colOff>
      <xdr:row>35</xdr:row>
      <xdr:rowOff>132310</xdr:rowOff>
    </xdr:to>
    <xdr:pic>
      <xdr:nvPicPr>
        <xdr:cNvPr id="6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83032" y="5996082"/>
          <a:ext cx="143343" cy="11316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37</xdr:row>
      <xdr:rowOff>0</xdr:rowOff>
    </xdr:from>
    <xdr:to>
      <xdr:col>8</xdr:col>
      <xdr:colOff>180975</xdr:colOff>
      <xdr:row>37</xdr:row>
      <xdr:rowOff>142875</xdr:rowOff>
    </xdr:to>
    <xdr:pic>
      <xdr:nvPicPr>
        <xdr:cNvPr id="6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83569" y="7449207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38</xdr:row>
      <xdr:rowOff>0</xdr:rowOff>
    </xdr:from>
    <xdr:to>
      <xdr:col>6</xdr:col>
      <xdr:colOff>160867</xdr:colOff>
      <xdr:row>38</xdr:row>
      <xdr:rowOff>127000</xdr:rowOff>
    </xdr:to>
    <xdr:pic>
      <xdr:nvPicPr>
        <xdr:cNvPr id="6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8" y="6453188"/>
          <a:ext cx="160867" cy="127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38</xdr:row>
      <xdr:rowOff>1</xdr:rowOff>
    </xdr:from>
    <xdr:to>
      <xdr:col>7</xdr:col>
      <xdr:colOff>160867</xdr:colOff>
      <xdr:row>38</xdr:row>
      <xdr:rowOff>127001</xdr:rowOff>
    </xdr:to>
    <xdr:pic>
      <xdr:nvPicPr>
        <xdr:cNvPr id="6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3" y="6453189"/>
          <a:ext cx="160867" cy="127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38</xdr:row>
      <xdr:rowOff>0</xdr:rowOff>
    </xdr:from>
    <xdr:to>
      <xdr:col>8</xdr:col>
      <xdr:colOff>180975</xdr:colOff>
      <xdr:row>38</xdr:row>
      <xdr:rowOff>142875</xdr:rowOff>
    </xdr:to>
    <xdr:pic>
      <xdr:nvPicPr>
        <xdr:cNvPr id="7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83569" y="7613431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421728</xdr:colOff>
      <xdr:row>39</xdr:row>
      <xdr:rowOff>7883</xdr:rowOff>
    </xdr:from>
    <xdr:to>
      <xdr:col>8</xdr:col>
      <xdr:colOff>142875</xdr:colOff>
      <xdr:row>39</xdr:row>
      <xdr:rowOff>127116</xdr:rowOff>
    </xdr:to>
    <xdr:pic>
      <xdr:nvPicPr>
        <xdr:cNvPr id="7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97291" y="6619821"/>
          <a:ext cx="165647" cy="11923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180975</xdr:colOff>
      <xdr:row>38</xdr:row>
      <xdr:rowOff>142875</xdr:rowOff>
    </xdr:to>
    <xdr:pic>
      <xdr:nvPicPr>
        <xdr:cNvPr id="7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4276" y="7613431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180975</xdr:colOff>
      <xdr:row>39</xdr:row>
      <xdr:rowOff>142875</xdr:rowOff>
    </xdr:to>
    <xdr:pic>
      <xdr:nvPicPr>
        <xdr:cNvPr id="7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4276" y="7777655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1</xdr:colOff>
      <xdr:row>39</xdr:row>
      <xdr:rowOff>1</xdr:rowOff>
    </xdr:from>
    <xdr:to>
      <xdr:col>7</xdr:col>
      <xdr:colOff>150813</xdr:colOff>
      <xdr:row>39</xdr:row>
      <xdr:rowOff>119063</xdr:rowOff>
    </xdr:to>
    <xdr:pic>
      <xdr:nvPicPr>
        <xdr:cNvPr id="7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4" y="6611939"/>
          <a:ext cx="150812" cy="1190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39</xdr:row>
      <xdr:rowOff>1</xdr:rowOff>
    </xdr:from>
    <xdr:to>
      <xdr:col>6</xdr:col>
      <xdr:colOff>160867</xdr:colOff>
      <xdr:row>39</xdr:row>
      <xdr:rowOff>127001</xdr:rowOff>
    </xdr:to>
    <xdr:pic>
      <xdr:nvPicPr>
        <xdr:cNvPr id="7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8" y="6611939"/>
          <a:ext cx="160867" cy="127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40</xdr:row>
      <xdr:rowOff>1</xdr:rowOff>
    </xdr:from>
    <xdr:to>
      <xdr:col>6</xdr:col>
      <xdr:colOff>150813</xdr:colOff>
      <xdr:row>40</xdr:row>
      <xdr:rowOff>119063</xdr:rowOff>
    </xdr:to>
    <xdr:pic>
      <xdr:nvPicPr>
        <xdr:cNvPr id="7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9" y="6770689"/>
          <a:ext cx="150812" cy="1190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40</xdr:row>
      <xdr:rowOff>1</xdr:rowOff>
    </xdr:from>
    <xdr:to>
      <xdr:col>7</xdr:col>
      <xdr:colOff>160867</xdr:colOff>
      <xdr:row>40</xdr:row>
      <xdr:rowOff>127001</xdr:rowOff>
    </xdr:to>
    <xdr:pic>
      <xdr:nvPicPr>
        <xdr:cNvPr id="7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3" y="6770689"/>
          <a:ext cx="160867" cy="127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1</xdr:colOff>
      <xdr:row>41</xdr:row>
      <xdr:rowOff>5475</xdr:rowOff>
    </xdr:from>
    <xdr:to>
      <xdr:col>7</xdr:col>
      <xdr:colOff>160067</xdr:colOff>
      <xdr:row>41</xdr:row>
      <xdr:rowOff>127001</xdr:rowOff>
    </xdr:to>
    <xdr:pic>
      <xdr:nvPicPr>
        <xdr:cNvPr id="8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4" y="6934913"/>
          <a:ext cx="160066" cy="1215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41</xdr:row>
      <xdr:rowOff>0</xdr:rowOff>
    </xdr:from>
    <xdr:to>
      <xdr:col>8</xdr:col>
      <xdr:colOff>180975</xdr:colOff>
      <xdr:row>41</xdr:row>
      <xdr:rowOff>142875</xdr:rowOff>
    </xdr:to>
    <xdr:pic>
      <xdr:nvPicPr>
        <xdr:cNvPr id="8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88906" y="8024813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41</xdr:row>
      <xdr:rowOff>1</xdr:rowOff>
    </xdr:from>
    <xdr:to>
      <xdr:col>6</xdr:col>
      <xdr:colOff>150813</xdr:colOff>
      <xdr:row>41</xdr:row>
      <xdr:rowOff>119063</xdr:rowOff>
    </xdr:to>
    <xdr:pic>
      <xdr:nvPicPr>
        <xdr:cNvPr id="8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9" y="6929439"/>
          <a:ext cx="150812" cy="1190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180975</xdr:colOff>
      <xdr:row>41</xdr:row>
      <xdr:rowOff>142875</xdr:rowOff>
    </xdr:to>
    <xdr:pic>
      <xdr:nvPicPr>
        <xdr:cNvPr id="8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7766" y="8024813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42</xdr:row>
      <xdr:rowOff>1</xdr:rowOff>
    </xdr:from>
    <xdr:to>
      <xdr:col>6</xdr:col>
      <xdr:colOff>150813</xdr:colOff>
      <xdr:row>42</xdr:row>
      <xdr:rowOff>119063</xdr:rowOff>
    </xdr:to>
    <xdr:pic>
      <xdr:nvPicPr>
        <xdr:cNvPr id="8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9" y="7088189"/>
          <a:ext cx="150812" cy="1190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43</xdr:row>
      <xdr:rowOff>1</xdr:rowOff>
    </xdr:from>
    <xdr:to>
      <xdr:col>6</xdr:col>
      <xdr:colOff>158749</xdr:colOff>
      <xdr:row>43</xdr:row>
      <xdr:rowOff>125329</xdr:rowOff>
    </xdr:to>
    <xdr:pic>
      <xdr:nvPicPr>
        <xdr:cNvPr id="8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8" y="7246939"/>
          <a:ext cx="158749" cy="12532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44</xdr:row>
      <xdr:rowOff>0</xdr:rowOff>
    </xdr:from>
    <xdr:to>
      <xdr:col>6</xdr:col>
      <xdr:colOff>150812</xdr:colOff>
      <xdr:row>44</xdr:row>
      <xdr:rowOff>119062</xdr:rowOff>
    </xdr:to>
    <xdr:pic>
      <xdr:nvPicPr>
        <xdr:cNvPr id="8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8" y="7405688"/>
          <a:ext cx="150812" cy="1190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45</xdr:row>
      <xdr:rowOff>1</xdr:rowOff>
    </xdr:from>
    <xdr:to>
      <xdr:col>6</xdr:col>
      <xdr:colOff>142875</xdr:colOff>
      <xdr:row>45</xdr:row>
      <xdr:rowOff>112797</xdr:rowOff>
    </xdr:to>
    <xdr:pic>
      <xdr:nvPicPr>
        <xdr:cNvPr id="8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8" y="7564439"/>
          <a:ext cx="142875" cy="11279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46</xdr:row>
      <xdr:rowOff>1984</xdr:rowOff>
    </xdr:from>
    <xdr:to>
      <xdr:col>6</xdr:col>
      <xdr:colOff>142875</xdr:colOff>
      <xdr:row>46</xdr:row>
      <xdr:rowOff>113214</xdr:rowOff>
    </xdr:to>
    <xdr:pic>
      <xdr:nvPicPr>
        <xdr:cNvPr id="8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8" y="7725172"/>
          <a:ext cx="142875" cy="111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7328</xdr:colOff>
      <xdr:row>55</xdr:row>
      <xdr:rowOff>7328</xdr:rowOff>
    </xdr:from>
    <xdr:to>
      <xdr:col>6</xdr:col>
      <xdr:colOff>138804</xdr:colOff>
      <xdr:row>55</xdr:row>
      <xdr:rowOff>111125</xdr:rowOff>
    </xdr:to>
    <xdr:pic>
      <xdr:nvPicPr>
        <xdr:cNvPr id="8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22516" y="10270516"/>
          <a:ext cx="131476" cy="1037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1</xdr:colOff>
      <xdr:row>43</xdr:row>
      <xdr:rowOff>1</xdr:rowOff>
    </xdr:from>
    <xdr:to>
      <xdr:col>7</xdr:col>
      <xdr:colOff>150813</xdr:colOff>
      <xdr:row>43</xdr:row>
      <xdr:rowOff>119063</xdr:rowOff>
    </xdr:to>
    <xdr:pic>
      <xdr:nvPicPr>
        <xdr:cNvPr id="9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4" y="7246939"/>
          <a:ext cx="150812" cy="1190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1</xdr:colOff>
      <xdr:row>42</xdr:row>
      <xdr:rowOff>0</xdr:rowOff>
    </xdr:from>
    <xdr:to>
      <xdr:col>7</xdr:col>
      <xdr:colOff>150812</xdr:colOff>
      <xdr:row>42</xdr:row>
      <xdr:rowOff>119061</xdr:rowOff>
    </xdr:to>
    <xdr:pic>
      <xdr:nvPicPr>
        <xdr:cNvPr id="9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4" y="7088188"/>
          <a:ext cx="150811" cy="1190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23814</xdr:colOff>
      <xdr:row>46</xdr:row>
      <xdr:rowOff>17859</xdr:rowOff>
    </xdr:from>
    <xdr:to>
      <xdr:col>7</xdr:col>
      <xdr:colOff>164006</xdr:colOff>
      <xdr:row>46</xdr:row>
      <xdr:rowOff>127000</xdr:rowOff>
    </xdr:to>
    <xdr:pic>
      <xdr:nvPicPr>
        <xdr:cNvPr id="9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9377" y="7741047"/>
          <a:ext cx="140192" cy="1091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42</xdr:row>
      <xdr:rowOff>0</xdr:rowOff>
    </xdr:from>
    <xdr:to>
      <xdr:col>8</xdr:col>
      <xdr:colOff>180975</xdr:colOff>
      <xdr:row>42</xdr:row>
      <xdr:rowOff>142875</xdr:rowOff>
    </xdr:to>
    <xdr:pic>
      <xdr:nvPicPr>
        <xdr:cNvPr id="9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88906" y="8185547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43</xdr:row>
      <xdr:rowOff>0</xdr:rowOff>
    </xdr:from>
    <xdr:to>
      <xdr:col>8</xdr:col>
      <xdr:colOff>180975</xdr:colOff>
      <xdr:row>43</xdr:row>
      <xdr:rowOff>142875</xdr:rowOff>
    </xdr:to>
    <xdr:pic>
      <xdr:nvPicPr>
        <xdr:cNvPr id="9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88906" y="8346281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44</xdr:row>
      <xdr:rowOff>0</xdr:rowOff>
    </xdr:from>
    <xdr:to>
      <xdr:col>8</xdr:col>
      <xdr:colOff>180975</xdr:colOff>
      <xdr:row>44</xdr:row>
      <xdr:rowOff>142875</xdr:rowOff>
    </xdr:to>
    <xdr:pic>
      <xdr:nvPicPr>
        <xdr:cNvPr id="9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88906" y="8507016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45</xdr:row>
      <xdr:rowOff>0</xdr:rowOff>
    </xdr:from>
    <xdr:to>
      <xdr:col>8</xdr:col>
      <xdr:colOff>180975</xdr:colOff>
      <xdr:row>45</xdr:row>
      <xdr:rowOff>142875</xdr:rowOff>
    </xdr:to>
    <xdr:pic>
      <xdr:nvPicPr>
        <xdr:cNvPr id="9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88906" y="8667750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45</xdr:row>
      <xdr:rowOff>160734</xdr:rowOff>
    </xdr:from>
    <xdr:to>
      <xdr:col>8</xdr:col>
      <xdr:colOff>180975</xdr:colOff>
      <xdr:row>46</xdr:row>
      <xdr:rowOff>142875</xdr:rowOff>
    </xdr:to>
    <xdr:pic>
      <xdr:nvPicPr>
        <xdr:cNvPr id="10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88906" y="8828484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6523</xdr:colOff>
      <xdr:row>55</xdr:row>
      <xdr:rowOff>23812</xdr:rowOff>
    </xdr:from>
    <xdr:to>
      <xdr:col>8</xdr:col>
      <xdr:colOff>169656</xdr:colOff>
      <xdr:row>55</xdr:row>
      <xdr:rowOff>127000</xdr:rowOff>
    </xdr:to>
    <xdr:pic>
      <xdr:nvPicPr>
        <xdr:cNvPr id="10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26586" y="10287000"/>
          <a:ext cx="163133" cy="1031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180975</xdr:colOff>
      <xdr:row>42</xdr:row>
      <xdr:rowOff>142875</xdr:rowOff>
    </xdr:to>
    <xdr:pic>
      <xdr:nvPicPr>
        <xdr:cNvPr id="10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7766" y="8185547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180975</xdr:colOff>
      <xdr:row>43</xdr:row>
      <xdr:rowOff>142875</xdr:rowOff>
    </xdr:to>
    <xdr:pic>
      <xdr:nvPicPr>
        <xdr:cNvPr id="10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7766" y="8346281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180975</xdr:colOff>
      <xdr:row>44</xdr:row>
      <xdr:rowOff>142875</xdr:rowOff>
    </xdr:to>
    <xdr:pic>
      <xdr:nvPicPr>
        <xdr:cNvPr id="10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7766" y="8507016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45</xdr:row>
      <xdr:rowOff>0</xdr:rowOff>
    </xdr:from>
    <xdr:to>
      <xdr:col>10</xdr:col>
      <xdr:colOff>180975</xdr:colOff>
      <xdr:row>45</xdr:row>
      <xdr:rowOff>142875</xdr:rowOff>
    </xdr:to>
    <xdr:pic>
      <xdr:nvPicPr>
        <xdr:cNvPr id="10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7766" y="8667750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45</xdr:row>
      <xdr:rowOff>160734</xdr:rowOff>
    </xdr:from>
    <xdr:to>
      <xdr:col>10</xdr:col>
      <xdr:colOff>180975</xdr:colOff>
      <xdr:row>46</xdr:row>
      <xdr:rowOff>142875</xdr:rowOff>
    </xdr:to>
    <xdr:pic>
      <xdr:nvPicPr>
        <xdr:cNvPr id="10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87766" y="8828484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7327</xdr:colOff>
      <xdr:row>55</xdr:row>
      <xdr:rowOff>1</xdr:rowOff>
    </xdr:from>
    <xdr:to>
      <xdr:col>10</xdr:col>
      <xdr:colOff>168194</xdr:colOff>
      <xdr:row>55</xdr:row>
      <xdr:rowOff>127001</xdr:rowOff>
    </xdr:to>
    <xdr:pic>
      <xdr:nvPicPr>
        <xdr:cNvPr id="10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68765" y="10263189"/>
          <a:ext cx="160867" cy="127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23813</xdr:colOff>
      <xdr:row>26</xdr:row>
      <xdr:rowOff>13432</xdr:rowOff>
    </xdr:from>
    <xdr:to>
      <xdr:col>8</xdr:col>
      <xdr:colOff>204788</xdr:colOff>
      <xdr:row>26</xdr:row>
      <xdr:rowOff>145195</xdr:rowOff>
    </xdr:to>
    <xdr:pic>
      <xdr:nvPicPr>
        <xdr:cNvPr id="11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532688" y="3942495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27</xdr:row>
      <xdr:rowOff>0</xdr:rowOff>
    </xdr:from>
    <xdr:to>
      <xdr:col>8</xdr:col>
      <xdr:colOff>180975</xdr:colOff>
      <xdr:row>27</xdr:row>
      <xdr:rowOff>131763</xdr:rowOff>
    </xdr:to>
    <xdr:pic>
      <xdr:nvPicPr>
        <xdr:cNvPr id="11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74827" y="4711212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8</xdr:col>
      <xdr:colOff>3052</xdr:colOff>
      <xdr:row>33</xdr:row>
      <xdr:rowOff>15875</xdr:rowOff>
    </xdr:from>
    <xdr:to>
      <xdr:col>8</xdr:col>
      <xdr:colOff>160337</xdr:colOff>
      <xdr:row>33</xdr:row>
      <xdr:rowOff>152400</xdr:rowOff>
    </xdr:to>
    <xdr:pic>
      <xdr:nvPicPr>
        <xdr:cNvPr id="113" name="Picture 11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23115" y="5675313"/>
          <a:ext cx="15728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363812</xdr:colOff>
      <xdr:row>26</xdr:row>
      <xdr:rowOff>15876</xdr:rowOff>
    </xdr:from>
    <xdr:to>
      <xdr:col>7</xdr:col>
      <xdr:colOff>182562</xdr:colOff>
      <xdr:row>26</xdr:row>
      <xdr:rowOff>135973</xdr:rowOff>
    </xdr:to>
    <xdr:pic>
      <xdr:nvPicPr>
        <xdr:cNvPr id="11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4187" y="3944939"/>
          <a:ext cx="183875" cy="1200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13189</xdr:colOff>
      <xdr:row>26</xdr:row>
      <xdr:rowOff>26622</xdr:rowOff>
    </xdr:from>
    <xdr:to>
      <xdr:col>6</xdr:col>
      <xdr:colOff>172863</xdr:colOff>
      <xdr:row>26</xdr:row>
      <xdr:rowOff>142876</xdr:rowOff>
    </xdr:to>
    <xdr:pic>
      <xdr:nvPicPr>
        <xdr:cNvPr id="11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23564" y="3955685"/>
          <a:ext cx="159674" cy="11625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26</xdr:row>
      <xdr:rowOff>0</xdr:rowOff>
    </xdr:from>
    <xdr:to>
      <xdr:col>10</xdr:col>
      <xdr:colOff>180975</xdr:colOff>
      <xdr:row>26</xdr:row>
      <xdr:rowOff>131763</xdr:rowOff>
    </xdr:to>
    <xdr:pic>
      <xdr:nvPicPr>
        <xdr:cNvPr id="12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77808" y="4000500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180975</xdr:colOff>
      <xdr:row>27</xdr:row>
      <xdr:rowOff>142875</xdr:rowOff>
    </xdr:to>
    <xdr:pic>
      <xdr:nvPicPr>
        <xdr:cNvPr id="12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77808" y="4711212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17248</xdr:colOff>
      <xdr:row>27</xdr:row>
      <xdr:rowOff>23812</xdr:rowOff>
    </xdr:from>
    <xdr:to>
      <xdr:col>7</xdr:col>
      <xdr:colOff>196568</xdr:colOff>
      <xdr:row>27</xdr:row>
      <xdr:rowOff>150812</xdr:rowOff>
    </xdr:to>
    <xdr:pic>
      <xdr:nvPicPr>
        <xdr:cNvPr id="12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2811" y="4667250"/>
          <a:ext cx="179320" cy="127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27</xdr:row>
      <xdr:rowOff>0</xdr:rowOff>
    </xdr:from>
    <xdr:to>
      <xdr:col>6</xdr:col>
      <xdr:colOff>166687</xdr:colOff>
      <xdr:row>27</xdr:row>
      <xdr:rowOff>131595</xdr:rowOff>
    </xdr:to>
    <xdr:pic>
      <xdr:nvPicPr>
        <xdr:cNvPr id="12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8" y="4643438"/>
          <a:ext cx="166687" cy="13159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136525</xdr:colOff>
      <xdr:row>28</xdr:row>
      <xdr:rowOff>136525</xdr:rowOff>
    </xdr:to>
    <xdr:pic>
      <xdr:nvPicPr>
        <xdr:cNvPr id="124" name="Picture 12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67096" y="4879731"/>
          <a:ext cx="13652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8</xdr:col>
      <xdr:colOff>7937</xdr:colOff>
      <xdr:row>28</xdr:row>
      <xdr:rowOff>0</xdr:rowOff>
    </xdr:from>
    <xdr:to>
      <xdr:col>8</xdr:col>
      <xdr:colOff>144462</xdr:colOff>
      <xdr:row>28</xdr:row>
      <xdr:rowOff>136525</xdr:rowOff>
    </xdr:to>
    <xdr:pic>
      <xdr:nvPicPr>
        <xdr:cNvPr id="125" name="Picture 12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28000" y="4818063"/>
          <a:ext cx="13652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16996</xdr:colOff>
      <xdr:row>36</xdr:row>
      <xdr:rowOff>14662</xdr:rowOff>
    </xdr:from>
    <xdr:to>
      <xdr:col>7</xdr:col>
      <xdr:colOff>169346</xdr:colOff>
      <xdr:row>36</xdr:row>
      <xdr:rowOff>134938</xdr:rowOff>
    </xdr:to>
    <xdr:pic>
      <xdr:nvPicPr>
        <xdr:cNvPr id="12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2559" y="6150350"/>
          <a:ext cx="152350" cy="12027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16623</xdr:colOff>
      <xdr:row>49</xdr:row>
      <xdr:rowOff>23159</xdr:rowOff>
    </xdr:from>
    <xdr:to>
      <xdr:col>6</xdr:col>
      <xdr:colOff>158751</xdr:colOff>
      <xdr:row>49</xdr:row>
      <xdr:rowOff>136832</xdr:rowOff>
    </xdr:to>
    <xdr:pic>
      <xdr:nvPicPr>
        <xdr:cNvPr id="12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31811" y="8222597"/>
          <a:ext cx="142128" cy="11367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10272</xdr:colOff>
      <xdr:row>48</xdr:row>
      <xdr:rowOff>26610</xdr:rowOff>
    </xdr:from>
    <xdr:to>
      <xdr:col>6</xdr:col>
      <xdr:colOff>155641</xdr:colOff>
      <xdr:row>48</xdr:row>
      <xdr:rowOff>142875</xdr:rowOff>
    </xdr:to>
    <xdr:pic>
      <xdr:nvPicPr>
        <xdr:cNvPr id="13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25460" y="8067298"/>
          <a:ext cx="145369" cy="116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7937</xdr:colOff>
      <xdr:row>52</xdr:row>
      <xdr:rowOff>7938</xdr:rowOff>
    </xdr:from>
    <xdr:to>
      <xdr:col>6</xdr:col>
      <xdr:colOff>153306</xdr:colOff>
      <xdr:row>52</xdr:row>
      <xdr:rowOff>124203</xdr:rowOff>
    </xdr:to>
    <xdr:pic>
      <xdr:nvPicPr>
        <xdr:cNvPr id="1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23125" y="9794876"/>
          <a:ext cx="145369" cy="116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9525</xdr:colOff>
      <xdr:row>50</xdr:row>
      <xdr:rowOff>25400</xdr:rowOff>
    </xdr:from>
    <xdr:to>
      <xdr:col>6</xdr:col>
      <xdr:colOff>154894</xdr:colOff>
      <xdr:row>50</xdr:row>
      <xdr:rowOff>141665</xdr:rowOff>
    </xdr:to>
    <xdr:pic>
      <xdr:nvPicPr>
        <xdr:cNvPr id="13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24713" y="8701088"/>
          <a:ext cx="145369" cy="116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28</xdr:row>
      <xdr:rowOff>0</xdr:rowOff>
    </xdr:from>
    <xdr:to>
      <xdr:col>6</xdr:col>
      <xdr:colOff>166687</xdr:colOff>
      <xdr:row>28</xdr:row>
      <xdr:rowOff>131595</xdr:rowOff>
    </xdr:to>
    <xdr:pic>
      <xdr:nvPicPr>
        <xdr:cNvPr id="13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8" y="4818063"/>
          <a:ext cx="166687" cy="13159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136525</xdr:colOff>
      <xdr:row>28</xdr:row>
      <xdr:rowOff>136525</xdr:rowOff>
    </xdr:to>
    <xdr:pic>
      <xdr:nvPicPr>
        <xdr:cNvPr id="140" name="Picture 13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0750" y="4818063"/>
          <a:ext cx="13652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26</xdr:row>
      <xdr:rowOff>0</xdr:rowOff>
    </xdr:from>
    <xdr:to>
      <xdr:col>9</xdr:col>
      <xdr:colOff>180975</xdr:colOff>
      <xdr:row>26</xdr:row>
      <xdr:rowOff>131763</xdr:rowOff>
    </xdr:to>
    <xdr:pic>
      <xdr:nvPicPr>
        <xdr:cNvPr id="14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3929063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27</xdr:row>
      <xdr:rowOff>0</xdr:rowOff>
    </xdr:from>
    <xdr:to>
      <xdr:col>9</xdr:col>
      <xdr:colOff>180975</xdr:colOff>
      <xdr:row>27</xdr:row>
      <xdr:rowOff>131763</xdr:rowOff>
    </xdr:to>
    <xdr:pic>
      <xdr:nvPicPr>
        <xdr:cNvPr id="14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464343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29</xdr:row>
      <xdr:rowOff>0</xdr:rowOff>
    </xdr:from>
    <xdr:to>
      <xdr:col>9</xdr:col>
      <xdr:colOff>180975</xdr:colOff>
      <xdr:row>29</xdr:row>
      <xdr:rowOff>131763</xdr:rowOff>
    </xdr:to>
    <xdr:pic>
      <xdr:nvPicPr>
        <xdr:cNvPr id="14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5008563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30</xdr:row>
      <xdr:rowOff>0</xdr:rowOff>
    </xdr:from>
    <xdr:to>
      <xdr:col>9</xdr:col>
      <xdr:colOff>180975</xdr:colOff>
      <xdr:row>30</xdr:row>
      <xdr:rowOff>131763</xdr:rowOff>
    </xdr:to>
    <xdr:pic>
      <xdr:nvPicPr>
        <xdr:cNvPr id="14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51831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17463</xdr:colOff>
      <xdr:row>31</xdr:row>
      <xdr:rowOff>9525</xdr:rowOff>
    </xdr:from>
    <xdr:to>
      <xdr:col>9</xdr:col>
      <xdr:colOff>198438</xdr:colOff>
      <xdr:row>31</xdr:row>
      <xdr:rowOff>141288</xdr:rowOff>
    </xdr:to>
    <xdr:pic>
      <xdr:nvPicPr>
        <xdr:cNvPr id="14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58213" y="5351463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32</xdr:row>
      <xdr:rowOff>0</xdr:rowOff>
    </xdr:from>
    <xdr:to>
      <xdr:col>9</xdr:col>
      <xdr:colOff>180975</xdr:colOff>
      <xdr:row>32</xdr:row>
      <xdr:rowOff>131763</xdr:rowOff>
    </xdr:to>
    <xdr:pic>
      <xdr:nvPicPr>
        <xdr:cNvPr id="14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55006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34</xdr:row>
      <xdr:rowOff>0</xdr:rowOff>
    </xdr:from>
    <xdr:to>
      <xdr:col>9</xdr:col>
      <xdr:colOff>180975</xdr:colOff>
      <xdr:row>34</xdr:row>
      <xdr:rowOff>131763</xdr:rowOff>
    </xdr:to>
    <xdr:pic>
      <xdr:nvPicPr>
        <xdr:cNvPr id="15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58181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35</xdr:row>
      <xdr:rowOff>0</xdr:rowOff>
    </xdr:from>
    <xdr:to>
      <xdr:col>9</xdr:col>
      <xdr:colOff>180975</xdr:colOff>
      <xdr:row>35</xdr:row>
      <xdr:rowOff>131763</xdr:rowOff>
    </xdr:to>
    <xdr:pic>
      <xdr:nvPicPr>
        <xdr:cNvPr id="15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597693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36</xdr:row>
      <xdr:rowOff>0</xdr:rowOff>
    </xdr:from>
    <xdr:to>
      <xdr:col>9</xdr:col>
      <xdr:colOff>180975</xdr:colOff>
      <xdr:row>36</xdr:row>
      <xdr:rowOff>131763</xdr:rowOff>
    </xdr:to>
    <xdr:pic>
      <xdr:nvPicPr>
        <xdr:cNvPr id="15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61356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37</xdr:row>
      <xdr:rowOff>0</xdr:rowOff>
    </xdr:from>
    <xdr:to>
      <xdr:col>9</xdr:col>
      <xdr:colOff>180975</xdr:colOff>
      <xdr:row>37</xdr:row>
      <xdr:rowOff>131763</xdr:rowOff>
    </xdr:to>
    <xdr:pic>
      <xdr:nvPicPr>
        <xdr:cNvPr id="15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629443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38</xdr:row>
      <xdr:rowOff>0</xdr:rowOff>
    </xdr:from>
    <xdr:to>
      <xdr:col>9</xdr:col>
      <xdr:colOff>180975</xdr:colOff>
      <xdr:row>38</xdr:row>
      <xdr:rowOff>131763</xdr:rowOff>
    </xdr:to>
    <xdr:pic>
      <xdr:nvPicPr>
        <xdr:cNvPr id="15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64531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7937</xdr:colOff>
      <xdr:row>38</xdr:row>
      <xdr:rowOff>152400</xdr:rowOff>
    </xdr:from>
    <xdr:to>
      <xdr:col>9</xdr:col>
      <xdr:colOff>214312</xdr:colOff>
      <xdr:row>39</xdr:row>
      <xdr:rowOff>143906</xdr:rowOff>
    </xdr:to>
    <xdr:pic>
      <xdr:nvPicPr>
        <xdr:cNvPr id="1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8687" y="6605588"/>
          <a:ext cx="206375" cy="1502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40</xdr:row>
      <xdr:rowOff>0</xdr:rowOff>
    </xdr:from>
    <xdr:to>
      <xdr:col>9</xdr:col>
      <xdr:colOff>180975</xdr:colOff>
      <xdr:row>40</xdr:row>
      <xdr:rowOff>131763</xdr:rowOff>
    </xdr:to>
    <xdr:pic>
      <xdr:nvPicPr>
        <xdr:cNvPr id="15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67706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41</xdr:row>
      <xdr:rowOff>0</xdr:rowOff>
    </xdr:from>
    <xdr:to>
      <xdr:col>9</xdr:col>
      <xdr:colOff>180975</xdr:colOff>
      <xdr:row>41</xdr:row>
      <xdr:rowOff>131763</xdr:rowOff>
    </xdr:to>
    <xdr:pic>
      <xdr:nvPicPr>
        <xdr:cNvPr id="15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692943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180975</xdr:colOff>
      <xdr:row>42</xdr:row>
      <xdr:rowOff>131763</xdr:rowOff>
    </xdr:to>
    <xdr:pic>
      <xdr:nvPicPr>
        <xdr:cNvPr id="15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70881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43</xdr:row>
      <xdr:rowOff>0</xdr:rowOff>
    </xdr:from>
    <xdr:to>
      <xdr:col>9</xdr:col>
      <xdr:colOff>180975</xdr:colOff>
      <xdr:row>43</xdr:row>
      <xdr:rowOff>131763</xdr:rowOff>
    </xdr:to>
    <xdr:pic>
      <xdr:nvPicPr>
        <xdr:cNvPr id="16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724693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44</xdr:row>
      <xdr:rowOff>0</xdr:rowOff>
    </xdr:from>
    <xdr:to>
      <xdr:col>9</xdr:col>
      <xdr:colOff>180975</xdr:colOff>
      <xdr:row>44</xdr:row>
      <xdr:rowOff>131763</xdr:rowOff>
    </xdr:to>
    <xdr:pic>
      <xdr:nvPicPr>
        <xdr:cNvPr id="16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74056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45</xdr:row>
      <xdr:rowOff>0</xdr:rowOff>
    </xdr:from>
    <xdr:to>
      <xdr:col>9</xdr:col>
      <xdr:colOff>180975</xdr:colOff>
      <xdr:row>45</xdr:row>
      <xdr:rowOff>131763</xdr:rowOff>
    </xdr:to>
    <xdr:pic>
      <xdr:nvPicPr>
        <xdr:cNvPr id="16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756443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46</xdr:row>
      <xdr:rowOff>0</xdr:rowOff>
    </xdr:from>
    <xdr:to>
      <xdr:col>9</xdr:col>
      <xdr:colOff>180975</xdr:colOff>
      <xdr:row>46</xdr:row>
      <xdr:rowOff>131763</xdr:rowOff>
    </xdr:to>
    <xdr:pic>
      <xdr:nvPicPr>
        <xdr:cNvPr id="16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77231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47</xdr:row>
      <xdr:rowOff>0</xdr:rowOff>
    </xdr:from>
    <xdr:to>
      <xdr:col>9</xdr:col>
      <xdr:colOff>180975</xdr:colOff>
      <xdr:row>47</xdr:row>
      <xdr:rowOff>131763</xdr:rowOff>
    </xdr:to>
    <xdr:pic>
      <xdr:nvPicPr>
        <xdr:cNvPr id="16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788193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47</xdr:row>
      <xdr:rowOff>0</xdr:rowOff>
    </xdr:from>
    <xdr:to>
      <xdr:col>8</xdr:col>
      <xdr:colOff>180975</xdr:colOff>
      <xdr:row>47</xdr:row>
      <xdr:rowOff>131763</xdr:rowOff>
    </xdr:to>
    <xdr:pic>
      <xdr:nvPicPr>
        <xdr:cNvPr id="16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20063" y="788193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48</xdr:row>
      <xdr:rowOff>0</xdr:rowOff>
    </xdr:from>
    <xdr:to>
      <xdr:col>8</xdr:col>
      <xdr:colOff>180975</xdr:colOff>
      <xdr:row>48</xdr:row>
      <xdr:rowOff>131763</xdr:rowOff>
    </xdr:to>
    <xdr:pic>
      <xdr:nvPicPr>
        <xdr:cNvPr id="16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20063" y="80406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49</xdr:row>
      <xdr:rowOff>0</xdr:rowOff>
    </xdr:from>
    <xdr:to>
      <xdr:col>8</xdr:col>
      <xdr:colOff>180975</xdr:colOff>
      <xdr:row>49</xdr:row>
      <xdr:rowOff>131763</xdr:rowOff>
    </xdr:to>
    <xdr:pic>
      <xdr:nvPicPr>
        <xdr:cNvPr id="16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20063" y="819943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1587</xdr:colOff>
      <xdr:row>49</xdr:row>
      <xdr:rowOff>152400</xdr:rowOff>
    </xdr:from>
    <xdr:to>
      <xdr:col>8</xdr:col>
      <xdr:colOff>182562</xdr:colOff>
      <xdr:row>50</xdr:row>
      <xdr:rowOff>0</xdr:rowOff>
    </xdr:to>
    <xdr:pic>
      <xdr:nvPicPr>
        <xdr:cNvPr id="16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21650" y="835183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50</xdr:row>
      <xdr:rowOff>0</xdr:rowOff>
    </xdr:from>
    <xdr:to>
      <xdr:col>8</xdr:col>
      <xdr:colOff>180975</xdr:colOff>
      <xdr:row>50</xdr:row>
      <xdr:rowOff>131763</xdr:rowOff>
    </xdr:to>
    <xdr:pic>
      <xdr:nvPicPr>
        <xdr:cNvPr id="17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20063" y="86756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48</xdr:row>
      <xdr:rowOff>0</xdr:rowOff>
    </xdr:from>
    <xdr:to>
      <xdr:col>9</xdr:col>
      <xdr:colOff>180975</xdr:colOff>
      <xdr:row>48</xdr:row>
      <xdr:rowOff>131763</xdr:rowOff>
    </xdr:to>
    <xdr:pic>
      <xdr:nvPicPr>
        <xdr:cNvPr id="17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80406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1588</xdr:colOff>
      <xdr:row>49</xdr:row>
      <xdr:rowOff>1588</xdr:rowOff>
    </xdr:from>
    <xdr:to>
      <xdr:col>9</xdr:col>
      <xdr:colOff>182563</xdr:colOff>
      <xdr:row>49</xdr:row>
      <xdr:rowOff>133351</xdr:rowOff>
    </xdr:to>
    <xdr:pic>
      <xdr:nvPicPr>
        <xdr:cNvPr id="18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2338" y="8201026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50</xdr:row>
      <xdr:rowOff>0</xdr:rowOff>
    </xdr:from>
    <xdr:to>
      <xdr:col>9</xdr:col>
      <xdr:colOff>180975</xdr:colOff>
      <xdr:row>50</xdr:row>
      <xdr:rowOff>131763</xdr:rowOff>
    </xdr:to>
    <xdr:pic>
      <xdr:nvPicPr>
        <xdr:cNvPr id="18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86756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180975</xdr:colOff>
      <xdr:row>47</xdr:row>
      <xdr:rowOff>131763</xdr:rowOff>
    </xdr:to>
    <xdr:pic>
      <xdr:nvPicPr>
        <xdr:cNvPr id="19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61438" y="788193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48</xdr:row>
      <xdr:rowOff>0</xdr:rowOff>
    </xdr:from>
    <xdr:to>
      <xdr:col>10</xdr:col>
      <xdr:colOff>180975</xdr:colOff>
      <xdr:row>48</xdr:row>
      <xdr:rowOff>131763</xdr:rowOff>
    </xdr:to>
    <xdr:pic>
      <xdr:nvPicPr>
        <xdr:cNvPr id="19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61438" y="80406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49</xdr:row>
      <xdr:rowOff>0</xdr:rowOff>
    </xdr:from>
    <xdr:to>
      <xdr:col>10</xdr:col>
      <xdr:colOff>180975</xdr:colOff>
      <xdr:row>49</xdr:row>
      <xdr:rowOff>131763</xdr:rowOff>
    </xdr:to>
    <xdr:pic>
      <xdr:nvPicPr>
        <xdr:cNvPr id="19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61438" y="819943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50</xdr:row>
      <xdr:rowOff>0</xdr:rowOff>
    </xdr:from>
    <xdr:to>
      <xdr:col>10</xdr:col>
      <xdr:colOff>180975</xdr:colOff>
      <xdr:row>50</xdr:row>
      <xdr:rowOff>131763</xdr:rowOff>
    </xdr:to>
    <xdr:pic>
      <xdr:nvPicPr>
        <xdr:cNvPr id="19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61438" y="86756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48</xdr:row>
      <xdr:rowOff>0</xdr:rowOff>
    </xdr:from>
    <xdr:to>
      <xdr:col>7</xdr:col>
      <xdr:colOff>180975</xdr:colOff>
      <xdr:row>48</xdr:row>
      <xdr:rowOff>131763</xdr:rowOff>
    </xdr:to>
    <xdr:pic>
      <xdr:nvPicPr>
        <xdr:cNvPr id="20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3" y="80406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49</xdr:row>
      <xdr:rowOff>0</xdr:rowOff>
    </xdr:from>
    <xdr:to>
      <xdr:col>7</xdr:col>
      <xdr:colOff>180975</xdr:colOff>
      <xdr:row>49</xdr:row>
      <xdr:rowOff>131763</xdr:rowOff>
    </xdr:to>
    <xdr:pic>
      <xdr:nvPicPr>
        <xdr:cNvPr id="20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3" y="819943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50</xdr:row>
      <xdr:rowOff>0</xdr:rowOff>
    </xdr:from>
    <xdr:to>
      <xdr:col>7</xdr:col>
      <xdr:colOff>180975</xdr:colOff>
      <xdr:row>50</xdr:row>
      <xdr:rowOff>131763</xdr:rowOff>
    </xdr:to>
    <xdr:pic>
      <xdr:nvPicPr>
        <xdr:cNvPr id="20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3" y="8675688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10</xdr:col>
      <xdr:colOff>33337</xdr:colOff>
      <xdr:row>28</xdr:row>
      <xdr:rowOff>25400</xdr:rowOff>
    </xdr:from>
    <xdr:to>
      <xdr:col>10</xdr:col>
      <xdr:colOff>169862</xdr:colOff>
      <xdr:row>28</xdr:row>
      <xdr:rowOff>161925</xdr:rowOff>
    </xdr:to>
    <xdr:pic>
      <xdr:nvPicPr>
        <xdr:cNvPr id="219" name="Picture 21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94775" y="4843463"/>
          <a:ext cx="13652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7</xdr:col>
      <xdr:colOff>1587</xdr:colOff>
      <xdr:row>33</xdr:row>
      <xdr:rowOff>9525</xdr:rowOff>
    </xdr:from>
    <xdr:to>
      <xdr:col>7</xdr:col>
      <xdr:colOff>138112</xdr:colOff>
      <xdr:row>33</xdr:row>
      <xdr:rowOff>146050</xdr:rowOff>
    </xdr:to>
    <xdr:pic>
      <xdr:nvPicPr>
        <xdr:cNvPr id="221" name="Picture 22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77150" y="5668963"/>
          <a:ext cx="13652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157285</xdr:colOff>
      <xdr:row>33</xdr:row>
      <xdr:rowOff>136525</xdr:rowOff>
    </xdr:to>
    <xdr:pic>
      <xdr:nvPicPr>
        <xdr:cNvPr id="222" name="Picture 22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0750" y="5659438"/>
          <a:ext cx="15728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157285</xdr:colOff>
      <xdr:row>33</xdr:row>
      <xdr:rowOff>136525</xdr:rowOff>
    </xdr:to>
    <xdr:pic>
      <xdr:nvPicPr>
        <xdr:cNvPr id="223" name="Picture 22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61438" y="5659438"/>
          <a:ext cx="15728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37</xdr:row>
      <xdr:rowOff>0</xdr:rowOff>
    </xdr:from>
    <xdr:to>
      <xdr:col>10</xdr:col>
      <xdr:colOff>180975</xdr:colOff>
      <xdr:row>37</xdr:row>
      <xdr:rowOff>142875</xdr:rowOff>
    </xdr:to>
    <xdr:pic>
      <xdr:nvPicPr>
        <xdr:cNvPr id="22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61438" y="6294438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180975</xdr:colOff>
      <xdr:row>40</xdr:row>
      <xdr:rowOff>142875</xdr:rowOff>
    </xdr:to>
    <xdr:pic>
      <xdr:nvPicPr>
        <xdr:cNvPr id="22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61438" y="6770688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180975</xdr:colOff>
      <xdr:row>44</xdr:row>
      <xdr:rowOff>142875</xdr:rowOff>
    </xdr:to>
    <xdr:pic>
      <xdr:nvPicPr>
        <xdr:cNvPr id="22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3" y="7405688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45</xdr:row>
      <xdr:rowOff>0</xdr:rowOff>
    </xdr:from>
    <xdr:to>
      <xdr:col>7</xdr:col>
      <xdr:colOff>180975</xdr:colOff>
      <xdr:row>45</xdr:row>
      <xdr:rowOff>142875</xdr:rowOff>
    </xdr:to>
    <xdr:pic>
      <xdr:nvPicPr>
        <xdr:cNvPr id="22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3" y="7564438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47</xdr:row>
      <xdr:rowOff>0</xdr:rowOff>
    </xdr:from>
    <xdr:to>
      <xdr:col>7</xdr:col>
      <xdr:colOff>180975</xdr:colOff>
      <xdr:row>47</xdr:row>
      <xdr:rowOff>142875</xdr:rowOff>
    </xdr:to>
    <xdr:pic>
      <xdr:nvPicPr>
        <xdr:cNvPr id="23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3" y="7881938"/>
          <a:ext cx="180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157285</xdr:colOff>
      <xdr:row>36</xdr:row>
      <xdr:rowOff>136525</xdr:rowOff>
    </xdr:to>
    <xdr:pic>
      <xdr:nvPicPr>
        <xdr:cNvPr id="232" name="Picture 23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20063" y="6135688"/>
          <a:ext cx="15728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52</xdr:row>
      <xdr:rowOff>15876</xdr:rowOff>
    </xdr:from>
    <xdr:to>
      <xdr:col>7</xdr:col>
      <xdr:colOff>157285</xdr:colOff>
      <xdr:row>52</xdr:row>
      <xdr:rowOff>152401</xdr:rowOff>
    </xdr:to>
    <xdr:pic>
      <xdr:nvPicPr>
        <xdr:cNvPr id="233" name="Picture 23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75563" y="9802814"/>
          <a:ext cx="15728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157285</xdr:colOff>
      <xdr:row>52</xdr:row>
      <xdr:rowOff>134083</xdr:rowOff>
    </xdr:to>
    <xdr:pic>
      <xdr:nvPicPr>
        <xdr:cNvPr id="235" name="Picture 23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20063" y="9786938"/>
          <a:ext cx="157285" cy="13408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51</xdr:row>
      <xdr:rowOff>161925</xdr:rowOff>
    </xdr:from>
    <xdr:to>
      <xdr:col>9</xdr:col>
      <xdr:colOff>157285</xdr:colOff>
      <xdr:row>52</xdr:row>
      <xdr:rowOff>124558</xdr:rowOff>
    </xdr:to>
    <xdr:pic>
      <xdr:nvPicPr>
        <xdr:cNvPr id="236" name="Picture 23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72450" y="9715500"/>
          <a:ext cx="157285" cy="13408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52</xdr:row>
      <xdr:rowOff>0</xdr:rowOff>
    </xdr:from>
    <xdr:to>
      <xdr:col>10</xdr:col>
      <xdr:colOff>157285</xdr:colOff>
      <xdr:row>52</xdr:row>
      <xdr:rowOff>134083</xdr:rowOff>
    </xdr:to>
    <xdr:pic>
      <xdr:nvPicPr>
        <xdr:cNvPr id="237" name="Picture 23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61438" y="9786938"/>
          <a:ext cx="157285" cy="13408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157285</xdr:colOff>
      <xdr:row>53</xdr:row>
      <xdr:rowOff>136525</xdr:rowOff>
    </xdr:to>
    <xdr:pic>
      <xdr:nvPicPr>
        <xdr:cNvPr id="238" name="Picture 23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75563" y="9945688"/>
          <a:ext cx="15728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157285</xdr:colOff>
      <xdr:row>53</xdr:row>
      <xdr:rowOff>136525</xdr:rowOff>
    </xdr:to>
    <xdr:pic>
      <xdr:nvPicPr>
        <xdr:cNvPr id="239" name="Picture 23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20063" y="9945688"/>
          <a:ext cx="15728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53</xdr:row>
      <xdr:rowOff>0</xdr:rowOff>
    </xdr:from>
    <xdr:to>
      <xdr:col>9</xdr:col>
      <xdr:colOff>157285</xdr:colOff>
      <xdr:row>53</xdr:row>
      <xdr:rowOff>136525</xdr:rowOff>
    </xdr:to>
    <xdr:pic>
      <xdr:nvPicPr>
        <xdr:cNvPr id="240" name="Picture 23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0750" y="9945688"/>
          <a:ext cx="15728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53</xdr:row>
      <xdr:rowOff>0</xdr:rowOff>
    </xdr:from>
    <xdr:to>
      <xdr:col>10</xdr:col>
      <xdr:colOff>157285</xdr:colOff>
      <xdr:row>53</xdr:row>
      <xdr:rowOff>136525</xdr:rowOff>
    </xdr:to>
    <xdr:pic>
      <xdr:nvPicPr>
        <xdr:cNvPr id="241" name="Picture 24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61438" y="9945688"/>
          <a:ext cx="15728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53</xdr:row>
      <xdr:rowOff>0</xdr:rowOff>
    </xdr:from>
    <xdr:to>
      <xdr:col>6</xdr:col>
      <xdr:colOff>145369</xdr:colOff>
      <xdr:row>53</xdr:row>
      <xdr:rowOff>116265</xdr:rowOff>
    </xdr:to>
    <xdr:pic>
      <xdr:nvPicPr>
        <xdr:cNvPr id="24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8" y="9945688"/>
          <a:ext cx="145369" cy="116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54</xdr:row>
      <xdr:rowOff>0</xdr:rowOff>
    </xdr:from>
    <xdr:to>
      <xdr:col>6</xdr:col>
      <xdr:colOff>145369</xdr:colOff>
      <xdr:row>54</xdr:row>
      <xdr:rowOff>116265</xdr:rowOff>
    </xdr:to>
    <xdr:pic>
      <xdr:nvPicPr>
        <xdr:cNvPr id="24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15188" y="10104438"/>
          <a:ext cx="145369" cy="116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54</xdr:row>
      <xdr:rowOff>0</xdr:rowOff>
    </xdr:from>
    <xdr:to>
      <xdr:col>7</xdr:col>
      <xdr:colOff>145369</xdr:colOff>
      <xdr:row>54</xdr:row>
      <xdr:rowOff>116265</xdr:rowOff>
    </xdr:to>
    <xdr:pic>
      <xdr:nvPicPr>
        <xdr:cNvPr id="24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3" y="10104438"/>
          <a:ext cx="145369" cy="116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54</xdr:row>
      <xdr:rowOff>0</xdr:rowOff>
    </xdr:from>
    <xdr:to>
      <xdr:col>9</xdr:col>
      <xdr:colOff>145369</xdr:colOff>
      <xdr:row>54</xdr:row>
      <xdr:rowOff>116265</xdr:rowOff>
    </xdr:to>
    <xdr:pic>
      <xdr:nvPicPr>
        <xdr:cNvPr id="24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10104438"/>
          <a:ext cx="145369" cy="116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54</xdr:row>
      <xdr:rowOff>0</xdr:rowOff>
    </xdr:from>
    <xdr:to>
      <xdr:col>8</xdr:col>
      <xdr:colOff>145369</xdr:colOff>
      <xdr:row>54</xdr:row>
      <xdr:rowOff>116265</xdr:rowOff>
    </xdr:to>
    <xdr:pic>
      <xdr:nvPicPr>
        <xdr:cNvPr id="24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20063" y="10104438"/>
          <a:ext cx="145369" cy="116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54</xdr:row>
      <xdr:rowOff>0</xdr:rowOff>
    </xdr:from>
    <xdr:to>
      <xdr:col>10</xdr:col>
      <xdr:colOff>145369</xdr:colOff>
      <xdr:row>54</xdr:row>
      <xdr:rowOff>116265</xdr:rowOff>
    </xdr:to>
    <xdr:pic>
      <xdr:nvPicPr>
        <xdr:cNvPr id="24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61438" y="10104438"/>
          <a:ext cx="145369" cy="116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55</xdr:row>
      <xdr:rowOff>0</xdr:rowOff>
    </xdr:from>
    <xdr:to>
      <xdr:col>9</xdr:col>
      <xdr:colOff>145369</xdr:colOff>
      <xdr:row>55</xdr:row>
      <xdr:rowOff>116265</xdr:rowOff>
    </xdr:to>
    <xdr:pic>
      <xdr:nvPicPr>
        <xdr:cNvPr id="24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0750" y="10263188"/>
          <a:ext cx="145369" cy="116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55</xdr:row>
      <xdr:rowOff>0</xdr:rowOff>
    </xdr:from>
    <xdr:to>
      <xdr:col>7</xdr:col>
      <xdr:colOff>145369</xdr:colOff>
      <xdr:row>55</xdr:row>
      <xdr:rowOff>116265</xdr:rowOff>
    </xdr:to>
    <xdr:pic>
      <xdr:nvPicPr>
        <xdr:cNvPr id="24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5563" y="10263188"/>
          <a:ext cx="145369" cy="116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157285</xdr:colOff>
      <xdr:row>40</xdr:row>
      <xdr:rowOff>136525</xdr:rowOff>
    </xdr:to>
    <xdr:pic>
      <xdr:nvPicPr>
        <xdr:cNvPr id="250" name="Picture 24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20063" y="6770688"/>
          <a:ext cx="157285" cy="136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51</xdr:row>
      <xdr:rowOff>0</xdr:rowOff>
    </xdr:from>
    <xdr:to>
      <xdr:col>6</xdr:col>
      <xdr:colOff>145369</xdr:colOff>
      <xdr:row>51</xdr:row>
      <xdr:rowOff>116265</xdr:rowOff>
    </xdr:to>
    <xdr:pic>
      <xdr:nvPicPr>
        <xdr:cNvPr id="25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10375" y="13652500"/>
          <a:ext cx="145369" cy="116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47</xdr:row>
      <xdr:rowOff>0</xdr:rowOff>
    </xdr:from>
    <xdr:to>
      <xdr:col>6</xdr:col>
      <xdr:colOff>142875</xdr:colOff>
      <xdr:row>47</xdr:row>
      <xdr:rowOff>111230</xdr:rowOff>
    </xdr:to>
    <xdr:pic>
      <xdr:nvPicPr>
        <xdr:cNvPr id="25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10375" y="8874125"/>
          <a:ext cx="142875" cy="111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5</xdr:col>
      <xdr:colOff>161925</xdr:colOff>
      <xdr:row>8</xdr:row>
      <xdr:rowOff>95250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381000"/>
          <a:ext cx="5810250" cy="123825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51</xdr:row>
      <xdr:rowOff>0</xdr:rowOff>
    </xdr:from>
    <xdr:to>
      <xdr:col>7</xdr:col>
      <xdr:colOff>180975</xdr:colOff>
      <xdr:row>51</xdr:row>
      <xdr:rowOff>131763</xdr:rowOff>
    </xdr:to>
    <xdr:pic>
      <xdr:nvPicPr>
        <xdr:cNvPr id="16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39025" y="9553575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8</xdr:col>
      <xdr:colOff>9525</xdr:colOff>
      <xdr:row>51</xdr:row>
      <xdr:rowOff>9525</xdr:rowOff>
    </xdr:from>
    <xdr:to>
      <xdr:col>8</xdr:col>
      <xdr:colOff>190500</xdr:colOff>
      <xdr:row>51</xdr:row>
      <xdr:rowOff>141288</xdr:rowOff>
    </xdr:to>
    <xdr:pic>
      <xdr:nvPicPr>
        <xdr:cNvPr id="17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72400" y="9563100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51</xdr:row>
      <xdr:rowOff>0</xdr:rowOff>
    </xdr:from>
    <xdr:to>
      <xdr:col>9</xdr:col>
      <xdr:colOff>180975</xdr:colOff>
      <xdr:row>51</xdr:row>
      <xdr:rowOff>131763</xdr:rowOff>
    </xdr:to>
    <xdr:pic>
      <xdr:nvPicPr>
        <xdr:cNvPr id="17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72450" y="9553575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10</xdr:col>
      <xdr:colOff>9525</xdr:colOff>
      <xdr:row>51</xdr:row>
      <xdr:rowOff>19050</xdr:rowOff>
    </xdr:from>
    <xdr:to>
      <xdr:col>10</xdr:col>
      <xdr:colOff>190500</xdr:colOff>
      <xdr:row>51</xdr:row>
      <xdr:rowOff>150813</xdr:rowOff>
    </xdr:to>
    <xdr:pic>
      <xdr:nvPicPr>
        <xdr:cNvPr id="17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91550" y="9572625"/>
          <a:ext cx="180975" cy="1317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76"/>
  <sheetViews>
    <sheetView showGridLines="0" tabSelected="1" view="pageLayout" topLeftCell="N1" zoomScale="120" zoomScaleNormal="130" zoomScaleSheetLayoutView="80" zoomScalePageLayoutView="120" workbookViewId="0">
      <selection activeCell="X8" sqref="X7:X8"/>
    </sheetView>
  </sheetViews>
  <sheetFormatPr defaultColWidth="9.109375" defaultRowHeight="13.8"/>
  <cols>
    <col min="1" max="1" width="4.44140625" style="23" customWidth="1"/>
    <col min="2" max="2" width="20.88671875" style="3" customWidth="1"/>
    <col min="3" max="3" width="33.33203125" style="3" customWidth="1"/>
    <col min="4" max="4" width="14.5546875" style="3" customWidth="1"/>
    <col min="5" max="5" width="11.5546875" style="3" customWidth="1"/>
    <col min="6" max="6" width="18.6640625" style="3" customWidth="1"/>
    <col min="7" max="7" width="5.109375" style="3" customWidth="1"/>
    <col min="8" max="8" width="4.6640625" style="3" customWidth="1"/>
    <col min="9" max="10" width="6" style="3" customWidth="1"/>
    <col min="11" max="11" width="6.88671875" style="3" customWidth="1"/>
    <col min="12" max="12" width="19" style="3" customWidth="1"/>
    <col min="13" max="13" width="25.109375" style="3" customWidth="1"/>
    <col min="14" max="14" width="16.5546875" style="3" bestFit="1" customWidth="1"/>
    <col min="15" max="15" width="16.109375" style="3" customWidth="1"/>
    <col min="16" max="16384" width="9.109375" style="3"/>
  </cols>
  <sheetData>
    <row r="1" spans="1:13">
      <c r="A1" s="1" t="s">
        <v>23</v>
      </c>
      <c r="B1" s="2"/>
      <c r="C1" s="2"/>
      <c r="D1" s="2"/>
    </row>
    <row r="2" spans="1:13">
      <c r="A2" s="1"/>
      <c r="B2" s="2"/>
      <c r="C2" s="2"/>
      <c r="D2" s="2"/>
    </row>
    <row r="3" spans="1:13">
      <c r="A3" s="1"/>
      <c r="B3" s="2"/>
      <c r="C3" s="2"/>
      <c r="D3" s="2"/>
    </row>
    <row r="4" spans="1:13">
      <c r="A4" s="1"/>
      <c r="B4" s="2"/>
      <c r="C4" s="2"/>
      <c r="D4" s="2"/>
    </row>
    <row r="5" spans="1:13">
      <c r="A5" s="1"/>
      <c r="B5" s="2"/>
      <c r="C5" s="2"/>
      <c r="D5" s="2"/>
    </row>
    <row r="6" spans="1:13">
      <c r="A6" s="1"/>
      <c r="B6" s="2"/>
      <c r="C6" s="2"/>
      <c r="D6" s="2"/>
    </row>
    <row r="7" spans="1:13">
      <c r="A7" s="1"/>
      <c r="B7" s="2"/>
      <c r="C7" s="2"/>
      <c r="D7" s="2"/>
    </row>
    <row r="8" spans="1:13">
      <c r="A8" s="1"/>
      <c r="B8" s="2"/>
      <c r="C8" s="2"/>
      <c r="D8" s="2"/>
    </row>
    <row r="9" spans="1:13" ht="14.4" thickBot="1">
      <c r="A9" s="4"/>
      <c r="B9" s="2"/>
      <c r="C9" s="2"/>
      <c r="D9" s="2"/>
    </row>
    <row r="10" spans="1:13">
      <c r="A10" s="4" t="s">
        <v>0</v>
      </c>
      <c r="B10" s="2"/>
      <c r="C10" s="2"/>
      <c r="D10" s="2"/>
      <c r="E10" s="114" t="s">
        <v>24</v>
      </c>
      <c r="F10" s="115"/>
      <c r="G10" s="116"/>
      <c r="I10" s="5" t="s">
        <v>5</v>
      </c>
      <c r="J10" s="6"/>
      <c r="K10" s="7"/>
      <c r="L10" s="8"/>
    </row>
    <row r="11" spans="1:13">
      <c r="A11" s="4" t="s">
        <v>14</v>
      </c>
      <c r="B11" s="2"/>
      <c r="C11" s="2"/>
      <c r="D11" s="2"/>
      <c r="E11" s="114" t="s">
        <v>61</v>
      </c>
      <c r="F11" s="115"/>
      <c r="G11" s="116"/>
      <c r="I11" s="9"/>
      <c r="J11" s="10"/>
      <c r="K11" s="10"/>
      <c r="L11" s="11"/>
    </row>
    <row r="12" spans="1:13" ht="14.4">
      <c r="A12" s="112" t="s">
        <v>19</v>
      </c>
      <c r="B12" s="113"/>
      <c r="C12" s="113"/>
      <c r="D12" s="12"/>
      <c r="E12" s="106">
        <v>40</v>
      </c>
      <c r="F12" s="107"/>
      <c r="G12" s="108"/>
      <c r="H12" s="13"/>
      <c r="I12" s="9" t="s">
        <v>6</v>
      </c>
      <c r="J12" s="10"/>
      <c r="K12" s="10"/>
      <c r="L12" s="11"/>
    </row>
    <row r="13" spans="1:13">
      <c r="A13" s="4" t="s">
        <v>20</v>
      </c>
      <c r="B13" s="2"/>
      <c r="C13" s="2"/>
      <c r="D13" s="2"/>
      <c r="E13" s="135">
        <v>14073.22841385</v>
      </c>
      <c r="F13" s="136"/>
      <c r="G13" s="137"/>
      <c r="I13" s="9"/>
      <c r="J13" s="10"/>
      <c r="K13" s="10"/>
      <c r="L13" s="11"/>
    </row>
    <row r="14" spans="1:13" ht="14.4" thickBot="1">
      <c r="A14" s="4" t="s">
        <v>15</v>
      </c>
      <c r="B14" s="2"/>
      <c r="C14" s="2"/>
      <c r="D14" s="2"/>
      <c r="E14" s="135">
        <v>2618.75</v>
      </c>
      <c r="F14" s="136"/>
      <c r="G14" s="137"/>
      <c r="I14" s="14" t="s">
        <v>7</v>
      </c>
      <c r="J14" s="15"/>
      <c r="K14" s="15"/>
      <c r="L14" s="16"/>
    </row>
    <row r="15" spans="1:13">
      <c r="A15" s="4"/>
      <c r="B15" s="2"/>
      <c r="C15" s="2"/>
      <c r="D15" s="2"/>
      <c r="E15" s="17"/>
      <c r="F15" s="17"/>
      <c r="G15" s="17"/>
      <c r="I15" s="18"/>
      <c r="J15" s="18"/>
      <c r="K15" s="18"/>
      <c r="L15" s="18"/>
      <c r="M15" s="19"/>
    </row>
    <row r="16" spans="1:13">
      <c r="A16" s="22"/>
      <c r="B16" s="20"/>
      <c r="F16" s="21"/>
      <c r="G16" s="21"/>
      <c r="H16" s="21"/>
    </row>
    <row r="17" spans="1:18">
      <c r="B17" s="1" t="s">
        <v>17</v>
      </c>
      <c r="C17" s="20"/>
      <c r="D17" s="20"/>
      <c r="E17" s="20"/>
      <c r="F17" s="20"/>
      <c r="G17" s="20"/>
      <c r="H17" s="21"/>
      <c r="I17" s="21"/>
      <c r="J17" s="21"/>
      <c r="K17" s="21"/>
    </row>
    <row r="18" spans="1:18" ht="14.4">
      <c r="B18" s="97" t="s">
        <v>62</v>
      </c>
      <c r="C18" s="98"/>
      <c r="D18" s="98"/>
      <c r="E18" s="98"/>
      <c r="F18" s="98"/>
      <c r="G18" s="98"/>
      <c r="H18" s="98"/>
      <c r="I18" s="98"/>
      <c r="J18" s="98"/>
      <c r="K18" s="99"/>
      <c r="L18" s="24"/>
    </row>
    <row r="19" spans="1:18" ht="14.4">
      <c r="B19" s="25">
        <v>1</v>
      </c>
      <c r="C19" s="106" t="s">
        <v>26</v>
      </c>
      <c r="D19" s="107"/>
      <c r="E19" s="107"/>
      <c r="F19" s="107"/>
      <c r="G19" s="107"/>
      <c r="H19" s="107"/>
      <c r="I19" s="107"/>
      <c r="J19" s="107"/>
      <c r="K19" s="108"/>
      <c r="L19" s="24"/>
    </row>
    <row r="20" spans="1:18" ht="14.4">
      <c r="B20" s="25">
        <v>2</v>
      </c>
      <c r="C20" s="106" t="s">
        <v>27</v>
      </c>
      <c r="D20" s="107"/>
      <c r="E20" s="107"/>
      <c r="F20" s="107"/>
      <c r="G20" s="107"/>
      <c r="H20" s="107"/>
      <c r="I20" s="107"/>
      <c r="J20" s="107"/>
      <c r="K20" s="108"/>
      <c r="L20" s="24"/>
    </row>
    <row r="21" spans="1:18">
      <c r="B21" s="25">
        <v>3</v>
      </c>
      <c r="C21" s="101" t="s">
        <v>28</v>
      </c>
      <c r="D21" s="101"/>
      <c r="E21" s="101"/>
      <c r="F21" s="101"/>
      <c r="G21" s="101"/>
      <c r="H21" s="101"/>
      <c r="I21" s="101"/>
      <c r="J21" s="101"/>
      <c r="K21" s="101"/>
      <c r="L21" s="100"/>
      <c r="M21" s="100"/>
      <c r="N21" s="100"/>
      <c r="O21" s="100"/>
      <c r="P21" s="100"/>
      <c r="Q21" s="100"/>
      <c r="R21" s="100"/>
    </row>
    <row r="22" spans="1:18" ht="14.4">
      <c r="B22" s="25">
        <v>4</v>
      </c>
      <c r="C22" s="106" t="s">
        <v>25</v>
      </c>
      <c r="D22" s="107"/>
      <c r="E22" s="107"/>
      <c r="F22" s="107"/>
      <c r="G22" s="107"/>
      <c r="H22" s="107"/>
      <c r="I22" s="107"/>
      <c r="J22" s="107"/>
      <c r="K22" s="108"/>
      <c r="L22" s="24"/>
    </row>
    <row r="23" spans="1:18" ht="14.4">
      <c r="B23" s="25">
        <v>5</v>
      </c>
      <c r="C23" s="106" t="s">
        <v>29</v>
      </c>
      <c r="D23" s="107"/>
      <c r="E23" s="107"/>
      <c r="F23" s="107"/>
      <c r="G23" s="107"/>
      <c r="H23" s="107"/>
      <c r="I23" s="107"/>
      <c r="J23" s="107"/>
      <c r="K23" s="108"/>
      <c r="L23" s="24"/>
    </row>
    <row r="24" spans="1:18" ht="14.4" thickBot="1">
      <c r="B24" s="20"/>
      <c r="C24" s="118"/>
      <c r="D24" s="118"/>
      <c r="E24" s="118"/>
      <c r="F24" s="118"/>
      <c r="G24" s="118"/>
      <c r="H24" s="118"/>
      <c r="I24" s="118"/>
      <c r="J24" s="118"/>
      <c r="K24" s="118"/>
    </row>
    <row r="25" spans="1:18">
      <c r="A25" s="26"/>
      <c r="B25" s="122" t="s">
        <v>3</v>
      </c>
      <c r="C25" s="123"/>
      <c r="D25" s="124"/>
      <c r="E25" s="124"/>
      <c r="F25" s="125"/>
      <c r="G25" s="119" t="s">
        <v>12</v>
      </c>
      <c r="H25" s="120"/>
      <c r="I25" s="120"/>
      <c r="J25" s="120"/>
      <c r="K25" s="121"/>
      <c r="L25" s="95" t="s">
        <v>22</v>
      </c>
      <c r="M25" s="102" t="s">
        <v>66</v>
      </c>
    </row>
    <row r="26" spans="1:18" ht="42" thickBot="1">
      <c r="A26" s="27" t="s">
        <v>8</v>
      </c>
      <c r="B26" s="28" t="s">
        <v>1</v>
      </c>
      <c r="C26" s="28" t="s">
        <v>2</v>
      </c>
      <c r="D26" s="29" t="s">
        <v>30</v>
      </c>
      <c r="E26" s="30" t="s">
        <v>21</v>
      </c>
      <c r="F26" s="30" t="s">
        <v>10</v>
      </c>
      <c r="G26" s="31">
        <v>1</v>
      </c>
      <c r="H26" s="28">
        <v>2</v>
      </c>
      <c r="I26" s="28">
        <v>3</v>
      </c>
      <c r="J26" s="28">
        <v>4</v>
      </c>
      <c r="K26" s="28">
        <v>5</v>
      </c>
      <c r="L26" s="96"/>
      <c r="M26" s="103"/>
    </row>
    <row r="27" spans="1:18" s="20" customFormat="1">
      <c r="A27" s="32">
        <v>1</v>
      </c>
      <c r="B27" s="33" t="s">
        <v>31</v>
      </c>
      <c r="C27" s="34" t="s">
        <v>32</v>
      </c>
      <c r="D27" s="33">
        <v>31983147</v>
      </c>
      <c r="E27" s="35">
        <v>13.4347172</v>
      </c>
      <c r="F27" s="36" t="s">
        <v>65</v>
      </c>
      <c r="G27" s="37"/>
      <c r="H27" s="38"/>
      <c r="I27" s="38"/>
      <c r="J27" s="38"/>
      <c r="K27" s="38"/>
      <c r="L27" s="39"/>
      <c r="M27" s="40"/>
      <c r="N27" s="3"/>
      <c r="O27" s="3"/>
    </row>
    <row r="28" spans="1:18" s="20" customFormat="1">
      <c r="A28" s="32">
        <f t="shared" ref="A28:A56" si="0">A27+1</f>
        <v>2</v>
      </c>
      <c r="B28" s="46" t="s">
        <v>35</v>
      </c>
      <c r="C28" s="48" t="s">
        <v>36</v>
      </c>
      <c r="D28" s="49">
        <v>33642810</v>
      </c>
      <c r="E28" s="50">
        <v>4.03940915</v>
      </c>
      <c r="F28" s="36" t="s">
        <v>65</v>
      </c>
      <c r="G28" s="37"/>
      <c r="H28" s="38"/>
      <c r="I28" s="38"/>
      <c r="J28" s="38"/>
      <c r="K28" s="38"/>
      <c r="L28" s="39"/>
      <c r="M28" s="45"/>
      <c r="N28" s="3"/>
      <c r="O28" s="3"/>
    </row>
    <row r="29" spans="1:18" s="20" customFormat="1">
      <c r="A29" s="32">
        <f t="shared" si="0"/>
        <v>3</v>
      </c>
      <c r="B29" s="46" t="s">
        <v>34</v>
      </c>
      <c r="C29" s="48" t="s">
        <v>37</v>
      </c>
      <c r="D29" s="49">
        <v>37062637</v>
      </c>
      <c r="E29" s="50">
        <v>3.8630791499999999</v>
      </c>
      <c r="F29" s="36" t="s">
        <v>65</v>
      </c>
      <c r="G29" s="37"/>
      <c r="H29" s="38"/>
      <c r="I29" s="38"/>
      <c r="J29" s="38"/>
      <c r="K29" s="38"/>
      <c r="L29" s="39">
        <v>3.86</v>
      </c>
      <c r="M29" s="45"/>
      <c r="N29" s="3"/>
      <c r="O29" s="3"/>
    </row>
    <row r="30" spans="1:18" s="20" customFormat="1">
      <c r="A30" s="32">
        <f t="shared" si="0"/>
        <v>4</v>
      </c>
      <c r="B30" s="41" t="s">
        <v>38</v>
      </c>
      <c r="C30" s="42" t="s">
        <v>39</v>
      </c>
      <c r="D30" s="41">
        <v>37062649</v>
      </c>
      <c r="E30" s="51">
        <v>0.15</v>
      </c>
      <c r="F30" s="36" t="s">
        <v>65</v>
      </c>
      <c r="G30" s="37"/>
      <c r="H30" s="38"/>
      <c r="I30" s="38"/>
      <c r="J30" s="38"/>
      <c r="K30" s="38"/>
      <c r="L30" s="44"/>
      <c r="M30" s="45"/>
      <c r="N30" s="3"/>
      <c r="O30" s="3"/>
    </row>
    <row r="31" spans="1:18" s="20" customFormat="1">
      <c r="A31" s="32">
        <f t="shared" si="0"/>
        <v>5</v>
      </c>
      <c r="B31" s="46" t="s">
        <v>31</v>
      </c>
      <c r="C31" s="47" t="s">
        <v>40</v>
      </c>
      <c r="D31" s="41">
        <f>D30+5</f>
        <v>37062654</v>
      </c>
      <c r="E31" s="52">
        <v>30.72</v>
      </c>
      <c r="F31" s="36" t="s">
        <v>65</v>
      </c>
      <c r="G31" s="37"/>
      <c r="H31" s="38"/>
      <c r="I31" s="38"/>
      <c r="J31" s="38"/>
      <c r="K31" s="38"/>
      <c r="L31" s="44"/>
      <c r="M31" s="45"/>
      <c r="N31" s="3"/>
      <c r="O31" s="3"/>
    </row>
    <row r="32" spans="1:18" s="20" customFormat="1">
      <c r="A32" s="32">
        <f t="shared" si="0"/>
        <v>6</v>
      </c>
      <c r="B32" s="46" t="s">
        <v>34</v>
      </c>
      <c r="C32" s="47" t="s">
        <v>40</v>
      </c>
      <c r="D32" s="41">
        <f t="shared" ref="D32:D50" si="1">D31+5</f>
        <v>37062659</v>
      </c>
      <c r="E32" s="52">
        <v>75.744</v>
      </c>
      <c r="F32" s="36" t="s">
        <v>65</v>
      </c>
      <c r="G32" s="37"/>
      <c r="H32" s="38"/>
      <c r="I32" s="38"/>
      <c r="J32" s="38"/>
      <c r="K32" s="38"/>
      <c r="L32" s="44"/>
      <c r="M32" s="45"/>
      <c r="N32" s="3"/>
      <c r="O32" s="3"/>
    </row>
    <row r="33" spans="1:15" s="20" customFormat="1">
      <c r="A33" s="32">
        <f t="shared" si="0"/>
        <v>7</v>
      </c>
      <c r="B33" s="46" t="s">
        <v>33</v>
      </c>
      <c r="C33" s="47" t="s">
        <v>40</v>
      </c>
      <c r="D33" s="41">
        <f t="shared" si="1"/>
        <v>37062664</v>
      </c>
      <c r="E33" s="52">
        <v>70.581387500000005</v>
      </c>
      <c r="F33" s="36" t="s">
        <v>65</v>
      </c>
      <c r="G33" s="37"/>
      <c r="H33" s="38"/>
      <c r="I33" s="38"/>
      <c r="J33" s="38"/>
      <c r="K33" s="38"/>
      <c r="L33" s="39"/>
      <c r="M33" s="45"/>
      <c r="N33" s="3"/>
      <c r="O33" s="3"/>
    </row>
    <row r="34" spans="1:15" s="20" customFormat="1">
      <c r="A34" s="32">
        <f t="shared" si="0"/>
        <v>8</v>
      </c>
      <c r="B34" s="46" t="s">
        <v>38</v>
      </c>
      <c r="C34" s="47" t="s">
        <v>40</v>
      </c>
      <c r="D34" s="41">
        <f t="shared" si="1"/>
        <v>37062669</v>
      </c>
      <c r="E34" s="52">
        <v>38.765000000000001</v>
      </c>
      <c r="F34" s="36" t="s">
        <v>65</v>
      </c>
      <c r="G34" s="37"/>
      <c r="H34" s="38"/>
      <c r="I34" s="38"/>
      <c r="J34" s="38"/>
      <c r="K34" s="38"/>
      <c r="L34" s="44">
        <v>38.770000000000003</v>
      </c>
      <c r="M34" s="45"/>
      <c r="N34" s="3"/>
      <c r="O34" s="3"/>
    </row>
    <row r="35" spans="1:15" s="20" customFormat="1">
      <c r="A35" s="32">
        <f t="shared" si="0"/>
        <v>9</v>
      </c>
      <c r="B35" s="46" t="s">
        <v>41</v>
      </c>
      <c r="C35" s="47" t="s">
        <v>43</v>
      </c>
      <c r="D35" s="41">
        <f t="shared" si="1"/>
        <v>37062674</v>
      </c>
      <c r="E35" s="53">
        <v>25.926500000000001</v>
      </c>
      <c r="F35" s="36" t="s">
        <v>65</v>
      </c>
      <c r="G35" s="37"/>
      <c r="H35" s="38"/>
      <c r="I35" s="38"/>
      <c r="J35" s="38"/>
      <c r="K35" s="38"/>
      <c r="L35" s="44"/>
      <c r="M35" s="45"/>
      <c r="N35" s="3"/>
      <c r="O35" s="3"/>
    </row>
    <row r="36" spans="1:15" s="20" customFormat="1">
      <c r="A36" s="32">
        <f t="shared" si="0"/>
        <v>10</v>
      </c>
      <c r="B36" s="46" t="s">
        <v>44</v>
      </c>
      <c r="C36" s="47" t="s">
        <v>43</v>
      </c>
      <c r="D36" s="41">
        <f t="shared" si="1"/>
        <v>37062679</v>
      </c>
      <c r="E36" s="53">
        <v>114.2637</v>
      </c>
      <c r="F36" s="36" t="s">
        <v>65</v>
      </c>
      <c r="G36" s="37"/>
      <c r="H36" s="38"/>
      <c r="I36" s="38"/>
      <c r="J36" s="38"/>
      <c r="K36" s="38"/>
      <c r="L36" s="44"/>
      <c r="M36" s="45"/>
      <c r="N36" s="3"/>
      <c r="O36" s="3"/>
    </row>
    <row r="37" spans="1:15" s="20" customFormat="1" ht="27.6">
      <c r="A37" s="32">
        <f t="shared" si="0"/>
        <v>11</v>
      </c>
      <c r="B37" s="46" t="s">
        <v>41</v>
      </c>
      <c r="C37" s="47" t="s">
        <v>40</v>
      </c>
      <c r="D37" s="41">
        <f t="shared" si="1"/>
        <v>37062684</v>
      </c>
      <c r="E37" s="53">
        <v>251.81200000000001</v>
      </c>
      <c r="F37" s="36" t="s">
        <v>65</v>
      </c>
      <c r="G37" s="37"/>
      <c r="H37" s="38"/>
      <c r="I37" s="38"/>
      <c r="J37" s="38"/>
      <c r="K37" s="38"/>
      <c r="L37" s="39">
        <v>36</v>
      </c>
      <c r="M37" s="45" t="s">
        <v>63</v>
      </c>
      <c r="N37" s="3"/>
      <c r="O37" s="3"/>
    </row>
    <row r="38" spans="1:15" s="20" customFormat="1">
      <c r="A38" s="32">
        <f t="shared" si="0"/>
        <v>12</v>
      </c>
      <c r="B38" s="46" t="s">
        <v>45</v>
      </c>
      <c r="C38" s="47" t="s">
        <v>40</v>
      </c>
      <c r="D38" s="41">
        <f t="shared" si="1"/>
        <v>37062689</v>
      </c>
      <c r="E38" s="52">
        <v>251.81200000000001</v>
      </c>
      <c r="F38" s="36" t="s">
        <v>65</v>
      </c>
      <c r="G38" s="37"/>
      <c r="H38" s="38"/>
      <c r="I38" s="38"/>
      <c r="J38" s="38"/>
      <c r="K38" s="38"/>
      <c r="L38" s="39"/>
      <c r="M38" s="54"/>
      <c r="N38" s="3"/>
      <c r="O38" s="3"/>
    </row>
    <row r="39" spans="1:15">
      <c r="A39" s="32">
        <f t="shared" si="0"/>
        <v>13</v>
      </c>
      <c r="B39" s="46" t="s">
        <v>35</v>
      </c>
      <c r="C39" s="47" t="s">
        <v>46</v>
      </c>
      <c r="D39" s="41">
        <f t="shared" si="1"/>
        <v>37062694</v>
      </c>
      <c r="E39" s="53">
        <v>114.2637</v>
      </c>
      <c r="F39" s="36" t="s">
        <v>65</v>
      </c>
      <c r="G39" s="55"/>
      <c r="H39" s="55"/>
      <c r="I39" s="55"/>
      <c r="J39" s="55"/>
      <c r="K39" s="55"/>
      <c r="L39" s="44"/>
      <c r="M39" s="45"/>
    </row>
    <row r="40" spans="1:15">
      <c r="A40" s="32">
        <f t="shared" si="0"/>
        <v>14</v>
      </c>
      <c r="B40" s="46" t="s">
        <v>35</v>
      </c>
      <c r="C40" s="47" t="s">
        <v>52</v>
      </c>
      <c r="D40" s="41">
        <f t="shared" si="1"/>
        <v>37062699</v>
      </c>
      <c r="E40" s="53">
        <v>90.867999999999995</v>
      </c>
      <c r="F40" s="36" t="s">
        <v>65</v>
      </c>
      <c r="G40" s="55"/>
      <c r="H40" s="55"/>
      <c r="I40" s="55"/>
      <c r="J40" s="55"/>
      <c r="K40" s="55"/>
      <c r="L40" s="44"/>
      <c r="M40" s="45"/>
    </row>
    <row r="41" spans="1:15" ht="27.6">
      <c r="A41" s="32">
        <f t="shared" si="0"/>
        <v>15</v>
      </c>
      <c r="B41" s="46" t="s">
        <v>35</v>
      </c>
      <c r="C41" s="47" t="s">
        <v>47</v>
      </c>
      <c r="D41" s="41">
        <f>D40+5</f>
        <v>37062704</v>
      </c>
      <c r="E41" s="53">
        <v>86.4</v>
      </c>
      <c r="F41" s="36" t="s">
        <v>65</v>
      </c>
      <c r="G41" s="55"/>
      <c r="H41" s="55"/>
      <c r="I41" s="55"/>
      <c r="J41" s="55"/>
      <c r="K41" s="55"/>
      <c r="L41" s="44">
        <v>18</v>
      </c>
      <c r="M41" s="45" t="s">
        <v>64</v>
      </c>
    </row>
    <row r="42" spans="1:15">
      <c r="A42" s="32">
        <f t="shared" si="0"/>
        <v>16</v>
      </c>
      <c r="B42" s="46" t="s">
        <v>44</v>
      </c>
      <c r="C42" s="47" t="s">
        <v>40</v>
      </c>
      <c r="D42" s="41">
        <f t="shared" si="1"/>
        <v>37062709</v>
      </c>
      <c r="E42" s="53">
        <v>75.744</v>
      </c>
      <c r="F42" s="36" t="s">
        <v>65</v>
      </c>
      <c r="G42" s="55"/>
      <c r="H42" s="55"/>
      <c r="I42" s="55"/>
      <c r="J42" s="55"/>
      <c r="K42" s="55"/>
      <c r="L42" s="44"/>
      <c r="M42" s="45"/>
    </row>
    <row r="43" spans="1:15">
      <c r="A43" s="32">
        <f t="shared" si="0"/>
        <v>17</v>
      </c>
      <c r="B43" s="43" t="s">
        <v>35</v>
      </c>
      <c r="C43" s="42" t="s">
        <v>48</v>
      </c>
      <c r="D43" s="41">
        <f t="shared" si="1"/>
        <v>37062714</v>
      </c>
      <c r="E43" s="56">
        <v>74.418000000000006</v>
      </c>
      <c r="F43" s="36" t="s">
        <v>65</v>
      </c>
      <c r="G43" s="55"/>
      <c r="H43" s="55"/>
      <c r="I43" s="55"/>
      <c r="J43" s="55"/>
      <c r="K43" s="55"/>
      <c r="L43" s="44"/>
      <c r="M43" s="45"/>
    </row>
    <row r="44" spans="1:15">
      <c r="A44" s="32">
        <f t="shared" si="0"/>
        <v>18</v>
      </c>
      <c r="B44" s="43" t="s">
        <v>38</v>
      </c>
      <c r="C44" s="42" t="s">
        <v>40</v>
      </c>
      <c r="D44" s="41">
        <f t="shared" si="1"/>
        <v>37062719</v>
      </c>
      <c r="E44" s="56">
        <v>73.456000000000003</v>
      </c>
      <c r="F44" s="36" t="s">
        <v>65</v>
      </c>
      <c r="G44" s="55"/>
      <c r="H44" s="55"/>
      <c r="I44" s="55"/>
      <c r="J44" s="55"/>
      <c r="K44" s="55"/>
      <c r="L44" s="44"/>
      <c r="M44" s="45"/>
    </row>
    <row r="45" spans="1:15">
      <c r="A45" s="32">
        <f t="shared" si="0"/>
        <v>19</v>
      </c>
      <c r="B45" s="57" t="s">
        <v>49</v>
      </c>
      <c r="C45" s="48" t="s">
        <v>50</v>
      </c>
      <c r="D45" s="41">
        <f t="shared" si="1"/>
        <v>37062724</v>
      </c>
      <c r="E45" s="58">
        <v>71.707149999999999</v>
      </c>
      <c r="F45" s="36" t="s">
        <v>65</v>
      </c>
      <c r="G45" s="55"/>
      <c r="H45" s="55"/>
      <c r="I45" s="55"/>
      <c r="J45" s="55"/>
      <c r="K45" s="55"/>
      <c r="L45" s="44"/>
      <c r="M45" s="45"/>
    </row>
    <row r="46" spans="1:15">
      <c r="A46" s="32">
        <f t="shared" si="0"/>
        <v>20</v>
      </c>
      <c r="B46" s="46" t="s">
        <v>35</v>
      </c>
      <c r="C46" s="47" t="s">
        <v>51</v>
      </c>
      <c r="D46" s="41">
        <f t="shared" si="1"/>
        <v>37062729</v>
      </c>
      <c r="E46" s="53">
        <v>70.95</v>
      </c>
      <c r="F46" s="36" t="s">
        <v>65</v>
      </c>
      <c r="G46" s="55"/>
      <c r="H46" s="55"/>
      <c r="I46" s="55"/>
      <c r="J46" s="55"/>
      <c r="K46" s="55"/>
      <c r="L46" s="44"/>
      <c r="M46" s="45"/>
    </row>
    <row r="47" spans="1:15">
      <c r="A47" s="32">
        <f t="shared" si="0"/>
        <v>21</v>
      </c>
      <c r="B47" s="43" t="s">
        <v>31</v>
      </c>
      <c r="C47" s="59" t="s">
        <v>40</v>
      </c>
      <c r="D47" s="41">
        <f t="shared" si="1"/>
        <v>37062734</v>
      </c>
      <c r="E47" s="60">
        <v>70.581387500000005</v>
      </c>
      <c r="F47" s="36" t="s">
        <v>65</v>
      </c>
      <c r="G47" s="55"/>
      <c r="H47" s="55"/>
      <c r="I47" s="55"/>
      <c r="J47" s="55"/>
      <c r="K47" s="55"/>
      <c r="L47" s="44"/>
      <c r="M47" s="45"/>
    </row>
    <row r="48" spans="1:15">
      <c r="A48" s="32">
        <f t="shared" si="0"/>
        <v>22</v>
      </c>
      <c r="B48" s="46" t="s">
        <v>42</v>
      </c>
      <c r="C48" s="48" t="s">
        <v>52</v>
      </c>
      <c r="D48" s="41">
        <f t="shared" si="1"/>
        <v>37062739</v>
      </c>
      <c r="E48" s="56">
        <v>66.637</v>
      </c>
      <c r="F48" s="36" t="s">
        <v>65</v>
      </c>
      <c r="G48" s="55"/>
      <c r="H48" s="55"/>
      <c r="I48" s="55"/>
      <c r="J48" s="55"/>
      <c r="K48" s="55"/>
      <c r="L48" s="44"/>
      <c r="M48" s="45"/>
    </row>
    <row r="49" spans="1:15">
      <c r="A49" s="32">
        <f t="shared" si="0"/>
        <v>23</v>
      </c>
      <c r="B49" s="46" t="s">
        <v>34</v>
      </c>
      <c r="C49" s="48" t="s">
        <v>53</v>
      </c>
      <c r="D49" s="41">
        <f t="shared" si="1"/>
        <v>37062744</v>
      </c>
      <c r="E49" s="56">
        <v>65.325000000000003</v>
      </c>
      <c r="F49" s="36" t="s">
        <v>65</v>
      </c>
      <c r="G49" s="55"/>
      <c r="H49" s="55"/>
      <c r="I49" s="55"/>
      <c r="J49" s="55"/>
      <c r="K49" s="55"/>
      <c r="L49" s="44"/>
      <c r="M49" s="45"/>
    </row>
    <row r="50" spans="1:15">
      <c r="A50" s="32">
        <f t="shared" si="0"/>
        <v>24</v>
      </c>
      <c r="B50" s="46" t="s">
        <v>35</v>
      </c>
      <c r="C50" s="48" t="s">
        <v>54</v>
      </c>
      <c r="D50" s="41">
        <f t="shared" si="1"/>
        <v>37062749</v>
      </c>
      <c r="E50" s="56">
        <v>59.583500000000001</v>
      </c>
      <c r="F50" s="36" t="s">
        <v>65</v>
      </c>
      <c r="G50" s="55"/>
      <c r="H50" s="55"/>
      <c r="I50" s="55"/>
      <c r="J50" s="55"/>
      <c r="K50" s="55"/>
      <c r="L50" s="44"/>
      <c r="M50" s="45"/>
    </row>
    <row r="51" spans="1:15">
      <c r="A51" s="32">
        <f t="shared" si="0"/>
        <v>25</v>
      </c>
      <c r="B51" s="46" t="s">
        <v>35</v>
      </c>
      <c r="C51" s="48" t="s">
        <v>55</v>
      </c>
      <c r="D51" s="41">
        <f>D50+5</f>
        <v>37062754</v>
      </c>
      <c r="E51" s="56">
        <v>49.625</v>
      </c>
      <c r="F51" s="36" t="s">
        <v>65</v>
      </c>
      <c r="G51" s="55"/>
      <c r="H51" s="55"/>
      <c r="I51" s="55"/>
      <c r="J51" s="55"/>
      <c r="K51" s="55"/>
      <c r="L51" s="44"/>
      <c r="M51" s="45"/>
    </row>
    <row r="52" spans="1:15">
      <c r="A52" s="32">
        <f t="shared" si="0"/>
        <v>26</v>
      </c>
      <c r="B52" s="46" t="s">
        <v>35</v>
      </c>
      <c r="C52" s="48" t="s">
        <v>56</v>
      </c>
      <c r="D52" s="41">
        <f t="shared" ref="D52:D56" si="2">D51+5</f>
        <v>37062759</v>
      </c>
      <c r="E52" s="56">
        <v>32.475000000000001</v>
      </c>
      <c r="F52" s="36" t="s">
        <v>65</v>
      </c>
      <c r="G52" s="55"/>
      <c r="H52" s="55"/>
      <c r="I52" s="55"/>
      <c r="J52" s="55"/>
      <c r="K52" s="55"/>
      <c r="L52" s="44"/>
      <c r="M52" s="45"/>
    </row>
    <row r="53" spans="1:15" s="88" customFormat="1">
      <c r="A53" s="32">
        <f t="shared" si="0"/>
        <v>27</v>
      </c>
      <c r="B53" s="46" t="s">
        <v>57</v>
      </c>
      <c r="C53" s="48" t="s">
        <v>58</v>
      </c>
      <c r="D53" s="41">
        <f t="shared" si="2"/>
        <v>37062764</v>
      </c>
      <c r="E53" s="56">
        <v>15.975</v>
      </c>
      <c r="F53" s="36" t="s">
        <v>65</v>
      </c>
      <c r="G53" s="89"/>
      <c r="H53" s="89"/>
      <c r="I53" s="89"/>
      <c r="J53" s="89"/>
      <c r="K53" s="89"/>
      <c r="L53" s="90">
        <v>15.98</v>
      </c>
      <c r="M53" s="91"/>
    </row>
    <row r="54" spans="1:15" s="88" customFormat="1">
      <c r="A54" s="32">
        <f t="shared" si="0"/>
        <v>28</v>
      </c>
      <c r="B54" s="46" t="s">
        <v>35</v>
      </c>
      <c r="C54" s="48" t="s">
        <v>59</v>
      </c>
      <c r="D54" s="41">
        <f t="shared" si="2"/>
        <v>37062769</v>
      </c>
      <c r="E54" s="56">
        <v>15.932</v>
      </c>
      <c r="F54" s="36" t="s">
        <v>65</v>
      </c>
      <c r="G54" s="89"/>
      <c r="H54" s="89"/>
      <c r="I54" s="89"/>
      <c r="J54" s="89"/>
      <c r="K54" s="89"/>
      <c r="L54" s="90">
        <v>15.93</v>
      </c>
      <c r="M54" s="91"/>
    </row>
    <row r="55" spans="1:15" s="88" customFormat="1">
      <c r="A55" s="32">
        <f t="shared" si="0"/>
        <v>29</v>
      </c>
      <c r="B55" s="46" t="s">
        <v>41</v>
      </c>
      <c r="C55" s="48" t="s">
        <v>58</v>
      </c>
      <c r="D55" s="41">
        <f t="shared" si="2"/>
        <v>37062774</v>
      </c>
      <c r="E55" s="56">
        <v>13.77</v>
      </c>
      <c r="F55" s="36" t="s">
        <v>65</v>
      </c>
      <c r="G55" s="89"/>
      <c r="H55" s="89"/>
      <c r="I55" s="89"/>
      <c r="J55" s="89"/>
      <c r="K55" s="89"/>
      <c r="L55" s="90"/>
      <c r="M55" s="91"/>
    </row>
    <row r="56" spans="1:15" s="88" customFormat="1" ht="14.4" thickBot="1">
      <c r="A56" s="32">
        <f t="shared" si="0"/>
        <v>30</v>
      </c>
      <c r="B56" s="46" t="s">
        <v>35</v>
      </c>
      <c r="C56" s="48" t="s">
        <v>60</v>
      </c>
      <c r="D56" s="41">
        <f t="shared" si="2"/>
        <v>37062779</v>
      </c>
      <c r="E56" s="56">
        <v>4.41</v>
      </c>
      <c r="F56" s="36" t="s">
        <v>65</v>
      </c>
      <c r="G56" s="89"/>
      <c r="H56" s="89"/>
      <c r="I56" s="89"/>
      <c r="J56" s="89"/>
      <c r="K56" s="89"/>
      <c r="L56" s="90"/>
      <c r="M56" s="91"/>
    </row>
    <row r="57" spans="1:15" ht="14.4" thickBot="1">
      <c r="A57" s="126" t="s">
        <v>13</v>
      </c>
      <c r="B57" s="127"/>
      <c r="C57" s="128"/>
      <c r="D57" s="61"/>
      <c r="E57" s="62">
        <f>SUM(E27:E56)</f>
        <v>1933.2325304999997</v>
      </c>
      <c r="F57" s="63"/>
      <c r="G57" s="64"/>
      <c r="H57" s="64"/>
      <c r="I57" s="64"/>
      <c r="J57" s="64"/>
      <c r="K57" s="64"/>
      <c r="L57" s="65">
        <f>SUM(L27:L56)</f>
        <v>128.54</v>
      </c>
      <c r="M57" s="45"/>
    </row>
    <row r="58" spans="1:15" ht="36" customHeight="1">
      <c r="A58" s="129" t="s">
        <v>16</v>
      </c>
      <c r="B58" s="130"/>
      <c r="C58" s="130"/>
      <c r="D58" s="130"/>
      <c r="E58" s="130"/>
      <c r="F58" s="131"/>
      <c r="G58" s="132" t="s">
        <v>74</v>
      </c>
      <c r="H58" s="133"/>
      <c r="I58" s="133"/>
      <c r="J58" s="133"/>
      <c r="K58" s="134"/>
      <c r="L58" s="66"/>
      <c r="M58" s="45"/>
    </row>
    <row r="59" spans="1:15">
      <c r="A59" s="117" t="s">
        <v>4</v>
      </c>
      <c r="B59" s="105"/>
      <c r="C59" s="105"/>
      <c r="D59" s="105"/>
      <c r="E59" s="105"/>
      <c r="F59" s="105"/>
      <c r="G59" s="109" t="s">
        <v>97</v>
      </c>
      <c r="H59" s="110"/>
      <c r="I59" s="110"/>
      <c r="J59" s="110"/>
      <c r="K59" s="111"/>
      <c r="L59" s="67"/>
      <c r="M59" s="45"/>
    </row>
    <row r="60" spans="1:15" ht="23.25" customHeight="1">
      <c r="A60" s="104" t="s">
        <v>9</v>
      </c>
      <c r="B60" s="105"/>
      <c r="C60" s="105"/>
      <c r="D60" s="105"/>
      <c r="E60" s="105"/>
      <c r="F60" s="105"/>
      <c r="G60" s="106" t="s">
        <v>98</v>
      </c>
      <c r="H60" s="107"/>
      <c r="I60" s="107"/>
      <c r="J60" s="107"/>
      <c r="K60" s="108"/>
      <c r="L60" s="67"/>
      <c r="M60" s="87"/>
    </row>
    <row r="62" spans="1:15">
      <c r="B62" s="20"/>
      <c r="C62" s="20"/>
      <c r="D62" s="20"/>
      <c r="E62" s="20"/>
      <c r="F62" s="68"/>
      <c r="G62" s="20"/>
      <c r="H62" s="20"/>
      <c r="I62" s="20"/>
      <c r="J62" s="20"/>
      <c r="M62" s="20"/>
      <c r="N62" s="20"/>
      <c r="O62" s="20"/>
    </row>
    <row r="63" spans="1:15">
      <c r="B63" s="20" t="s">
        <v>18</v>
      </c>
    </row>
    <row r="64" spans="1:15" ht="14.4" thickBot="1">
      <c r="E64" s="69"/>
      <c r="F64" s="70" t="s">
        <v>11</v>
      </c>
    </row>
    <row r="65" spans="2:10">
      <c r="B65" s="3" t="s">
        <v>67</v>
      </c>
      <c r="E65" s="69"/>
      <c r="F65" s="71">
        <f>E13</f>
        <v>14073.22841385</v>
      </c>
      <c r="G65" s="70"/>
    </row>
    <row r="66" spans="2:10">
      <c r="B66" s="3" t="s">
        <v>68</v>
      </c>
      <c r="E66" s="69"/>
      <c r="F66" s="72">
        <f>E57</f>
        <v>1933.2325304999997</v>
      </c>
      <c r="G66" s="70"/>
    </row>
    <row r="67" spans="2:10">
      <c r="B67" s="3" t="s">
        <v>69</v>
      </c>
      <c r="E67" s="69"/>
      <c r="F67" s="72">
        <f>L57</f>
        <v>128.54</v>
      </c>
      <c r="G67" s="70"/>
    </row>
    <row r="68" spans="2:10">
      <c r="B68" s="92" t="s">
        <v>70</v>
      </c>
      <c r="C68" s="92"/>
      <c r="D68" s="92"/>
      <c r="E68" s="94"/>
      <c r="F68" s="72">
        <f>F67/F66*F65</f>
        <v>935.7243641293461</v>
      </c>
      <c r="G68" s="73"/>
    </row>
    <row r="69" spans="2:10" ht="14.4" thickBot="1">
      <c r="B69" s="3" t="s">
        <v>71</v>
      </c>
      <c r="F69" s="74">
        <f>E14*0.4</f>
        <v>1047.5</v>
      </c>
      <c r="G69" s="70"/>
    </row>
    <row r="70" spans="2:10" ht="14.4" thickBot="1">
      <c r="B70" s="3" t="s">
        <v>72</v>
      </c>
      <c r="F70" s="75">
        <f>F69-F68</f>
        <v>111.7756358706539</v>
      </c>
      <c r="G70" s="70"/>
    </row>
    <row r="71" spans="2:10" ht="14.4" thickBot="1">
      <c r="B71" s="92" t="s">
        <v>73</v>
      </c>
      <c r="C71" s="92"/>
      <c r="D71" s="92"/>
      <c r="E71" s="94"/>
      <c r="F71" s="76">
        <f>IF(F70&gt;0,0,I71)</f>
        <v>0</v>
      </c>
      <c r="G71" s="70"/>
      <c r="I71" s="77">
        <f>F70/(1-(F67/E12))</f>
        <v>-50.497237800159887</v>
      </c>
      <c r="J71" s="77"/>
    </row>
    <row r="72" spans="2:10">
      <c r="F72" s="78"/>
      <c r="G72" s="70"/>
    </row>
    <row r="73" spans="2:10">
      <c r="B73" s="93"/>
      <c r="C73" s="93"/>
      <c r="D73" s="93"/>
      <c r="E73" s="93"/>
      <c r="F73" s="93"/>
    </row>
    <row r="74" spans="2:10">
      <c r="B74" s="92"/>
      <c r="C74" s="92"/>
      <c r="D74" s="92"/>
      <c r="E74" s="92"/>
      <c r="F74" s="92"/>
    </row>
    <row r="75" spans="2:10">
      <c r="B75" s="92"/>
      <c r="C75" s="92"/>
      <c r="D75" s="92"/>
      <c r="E75" s="92"/>
      <c r="F75" s="92"/>
    </row>
    <row r="76" spans="2:10">
      <c r="B76" s="92"/>
      <c r="C76" s="92"/>
      <c r="D76" s="92"/>
      <c r="E76" s="92"/>
      <c r="F76" s="92"/>
    </row>
  </sheetData>
  <sheetProtection formatCells="0"/>
  <mergeCells count="31">
    <mergeCell ref="A12:C12"/>
    <mergeCell ref="E10:G10"/>
    <mergeCell ref="E11:G11"/>
    <mergeCell ref="E12:G12"/>
    <mergeCell ref="A59:F59"/>
    <mergeCell ref="C20:K20"/>
    <mergeCell ref="C19:K19"/>
    <mergeCell ref="C23:K23"/>
    <mergeCell ref="C24:K24"/>
    <mergeCell ref="G25:K25"/>
    <mergeCell ref="B25:F25"/>
    <mergeCell ref="A57:C57"/>
    <mergeCell ref="A58:F58"/>
    <mergeCell ref="G58:K58"/>
    <mergeCell ref="E13:G13"/>
    <mergeCell ref="E14:G14"/>
    <mergeCell ref="B76:F76"/>
    <mergeCell ref="B73:F73"/>
    <mergeCell ref="B71:E71"/>
    <mergeCell ref="L25:L26"/>
    <mergeCell ref="B18:K18"/>
    <mergeCell ref="L21:R21"/>
    <mergeCell ref="C21:K21"/>
    <mergeCell ref="M25:M26"/>
    <mergeCell ref="B75:F75"/>
    <mergeCell ref="A60:F60"/>
    <mergeCell ref="B68:E68"/>
    <mergeCell ref="B74:F74"/>
    <mergeCell ref="C22:K22"/>
    <mergeCell ref="G59:K59"/>
    <mergeCell ref="G60:K6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9" orientation="portrait" horizontalDpi="300" verticalDpi="300" r:id="rId1"/>
  <headerFooter alignWithMargins="0">
    <oddHeader>&amp;R&amp;"Arial,Bold"MODEL AUDIT FILE 2013
                                       DPF 2.8. SUBSTANTIVE AUDIT PROCEDURES PERFORMANCE - OTHER INCOME</oddHeader>
  </headerFooter>
  <drawing r:id="rId2"/>
  <legacyDrawing r:id="rId3"/>
  <oleObjects>
    <oleObject progId="TeamMateTickmark.Object" shapeId="1030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sqref="A1:F5"/>
    </sheetView>
  </sheetViews>
  <sheetFormatPr defaultRowHeight="13.2"/>
  <cols>
    <col min="1" max="1" width="15.44140625" customWidth="1"/>
    <col min="2" max="2" width="16" customWidth="1"/>
    <col min="3" max="3" width="13.6640625" customWidth="1"/>
    <col min="4" max="4" width="13.44140625" customWidth="1"/>
    <col min="5" max="5" width="14.33203125" customWidth="1"/>
    <col min="6" max="6" width="14.109375" customWidth="1"/>
  </cols>
  <sheetData>
    <row r="1" spans="1:6" ht="27.6" thickTop="1" thickBot="1">
      <c r="A1" s="79" t="s">
        <v>75</v>
      </c>
      <c r="B1" s="80" t="s">
        <v>76</v>
      </c>
      <c r="C1" s="81" t="s">
        <v>77</v>
      </c>
      <c r="D1" s="81" t="s">
        <v>78</v>
      </c>
      <c r="E1" s="81" t="s">
        <v>79</v>
      </c>
      <c r="F1" s="81" t="s">
        <v>1</v>
      </c>
    </row>
    <row r="2" spans="1:6" ht="14.4" thickTop="1" thickBot="1">
      <c r="A2" s="82" t="s">
        <v>80</v>
      </c>
      <c r="B2" s="83" t="s">
        <v>81</v>
      </c>
      <c r="C2" s="84" t="s">
        <v>82</v>
      </c>
      <c r="D2" s="83" t="s">
        <v>83</v>
      </c>
      <c r="E2" s="83" t="s">
        <v>84</v>
      </c>
      <c r="F2" s="83" t="s">
        <v>85</v>
      </c>
    </row>
    <row r="3" spans="1:6" ht="27.6" thickTop="1" thickBot="1">
      <c r="A3" s="82" t="s">
        <v>86</v>
      </c>
      <c r="B3" s="86" t="s">
        <v>96</v>
      </c>
      <c r="C3" s="84" t="s">
        <v>87</v>
      </c>
      <c r="D3" s="83" t="s">
        <v>88</v>
      </c>
      <c r="E3" s="83" t="s">
        <v>89</v>
      </c>
      <c r="F3" s="83" t="s">
        <v>90</v>
      </c>
    </row>
    <row r="4" spans="1:6" ht="14.4" thickTop="1" thickBot="1">
      <c r="A4" s="82" t="s">
        <v>91</v>
      </c>
      <c r="B4" s="83" t="s">
        <v>92</v>
      </c>
      <c r="C4" s="84" t="s">
        <v>93</v>
      </c>
      <c r="D4" s="83"/>
      <c r="E4" s="83"/>
      <c r="F4" s="83"/>
    </row>
    <row r="5" spans="1:6" ht="14.4" thickTop="1" thickBot="1">
      <c r="A5" s="82" t="s">
        <v>94</v>
      </c>
      <c r="B5" s="85" t="s">
        <v>95</v>
      </c>
      <c r="C5" s="84" t="s">
        <v>94</v>
      </c>
      <c r="D5" s="83"/>
      <c r="E5" s="83"/>
      <c r="F5" s="83"/>
    </row>
    <row r="6" spans="1:6" ht="13.8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Substantive procedures perf.</vt:lpstr>
      <vt:lpstr>Sheet1</vt:lpstr>
      <vt:lpstr>'Substantive procedures perf.'!Print_Area</vt:lpstr>
    </vt:vector>
  </TitlesOfParts>
  <Company>PricewaterhouseCoopers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TeamMate Development</dc:creator>
  <cp:lastModifiedBy>EszterRapanos</cp:lastModifiedBy>
  <cp:lastPrinted>2011-03-24T06:34:02Z</cp:lastPrinted>
  <dcterms:created xsi:type="dcterms:W3CDTF">2003-11-13T15:06:58Z</dcterms:created>
  <dcterms:modified xsi:type="dcterms:W3CDTF">2013-11-22T08:10:56Z</dcterms:modified>
</cp:coreProperties>
</file>